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6.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0.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https://7j65wmck-my.sharepoint.com/personal/admin_7j65wmck_onmicrosoft_com/Documents/社会福祉法人年輪・あさやけ/2025年度障碍者支援施設補助金/朝焼け報告/"/>
    </mc:Choice>
  </mc:AlternateContent>
  <xr:revisionPtr revIDLastSave="207" documentId="8_{DD0C436F-BA1E-4A5A-B31E-804E98334478}" xr6:coauthVersionLast="47" xr6:coauthVersionMax="47" xr10:uidLastSave="{6D527A0D-D0BC-4F64-9C82-6C89F48D1E50}"/>
  <bookViews>
    <workbookView xWindow="32625" yWindow="3015" windowWidth="21600" windowHeight="11295" tabRatio="907" firstSheet="2" activeTab="2" xr2:uid="{00000000-000D-0000-FFFF-FFFF00000000}"/>
  </bookViews>
  <sheets>
    <sheet name="別紙1-3「ＩＣＴ活用による業務改善計画書」 (2)" sheetId="77" state="hidden" r:id="rId1"/>
    <sheet name="実績報告一覧" sheetId="133" r:id="rId2"/>
    <sheet name="様式第３号" sheetId="130" r:id="rId3"/>
    <sheet name="別紙3-1「実績調書」 統合" sheetId="127" r:id="rId4"/>
    <sheet name="別紙3-1-1「ロボット実績調書」" sheetId="101" r:id="rId5"/>
    <sheet name="別紙3-１-２①「ロボット実績内訳書」" sheetId="103" r:id="rId6"/>
    <sheet name="別紙3-1-2②「ロボット実績内訳書」" sheetId="123" r:id="rId7"/>
    <sheet name="別紙3-1-3①「ロボット実績報告書」" sheetId="131" r:id="rId8"/>
    <sheet name="別紙3-1-3②「ロボット実績報告書」" sheetId="135" r:id="rId9"/>
    <sheet name="別紙3-2-1「デジタル実績調書」" sheetId="120" r:id="rId10"/>
    <sheet name="別紙3-2-2①「デジタル実績内訳書」" sheetId="121" r:id="rId11"/>
    <sheet name="別紙3-2-2②「デジタル事業報告書」" sheetId="132" r:id="rId12"/>
    <sheet name="別紙3-2-3①「デジタル実績報告書」" sheetId="136" r:id="rId13"/>
    <sheet name="別紙3-2-3②「デジタル経費報告書」" sheetId="134" r:id="rId14"/>
    <sheet name="別紙３-３決算書抄本 " sheetId="109" r:id="rId15"/>
  </sheets>
  <externalReferences>
    <externalReference r:id="rId16"/>
  </externalReferences>
  <definedNames>
    <definedName name="_01_北海道">OFFSET(#REF!,0,0,COUNTA(#REF!)-1,1)</definedName>
    <definedName name="_02_青森県">#REF!</definedName>
    <definedName name="_03_岩手県">#REF!</definedName>
    <definedName name="_04_宮城県">#REF!</definedName>
    <definedName name="_05_秋田県">#REF!</definedName>
    <definedName name="_06_山形県">#REF!</definedName>
    <definedName name="_07_福島県">#REF!</definedName>
    <definedName name="_08_茨城県">#REF!</definedName>
    <definedName name="_09_栃木県">#REF!</definedName>
    <definedName name="_10_群馬県">#REF!</definedName>
    <definedName name="_11_埼玉県">#REF!</definedName>
    <definedName name="_12_千葉県">#REF!</definedName>
    <definedName name="_13_東京都">#REF!</definedName>
    <definedName name="_14_神奈川県">#REF!</definedName>
    <definedName name="_15_新潟県">#REF!</definedName>
    <definedName name="_16_富山県">#REF!</definedName>
    <definedName name="_17_石川県">#REF!</definedName>
    <definedName name="_18_福井県">#REF!</definedName>
    <definedName name="_19_山梨県">#REF!</definedName>
    <definedName name="_20_長野県">#REF!</definedName>
    <definedName name="_21_岐阜県">#REF!</definedName>
    <definedName name="_22_静岡県">#REF!</definedName>
    <definedName name="_23_愛知県">#REF!</definedName>
    <definedName name="_24_三重県">#REF!</definedName>
    <definedName name="_25_滋賀県">#REF!</definedName>
    <definedName name="_26_京都府">#REF!</definedName>
    <definedName name="_27_大阪府">#REF!</definedName>
    <definedName name="_28_兵庫県">#REF!</definedName>
    <definedName name="_29_奈良県">#REF!</definedName>
    <definedName name="_30_和歌山県">#REF!</definedName>
    <definedName name="_31_鳥取県">#REF!</definedName>
    <definedName name="_32_島根県">#REF!</definedName>
    <definedName name="_33_岡山県">#REF!</definedName>
    <definedName name="_34_広島県">#REF!</definedName>
    <definedName name="_35_山口県">#REF!</definedName>
    <definedName name="_36_徳島県">#REF!</definedName>
    <definedName name="_37_香川県">#REF!</definedName>
    <definedName name="_38_愛媛県">#REF!</definedName>
    <definedName name="_39_高知県">#REF!</definedName>
    <definedName name="_40_福岡県">#REF!</definedName>
    <definedName name="_41_佐賀県">#REF!</definedName>
    <definedName name="_42_長崎県">#REF!</definedName>
    <definedName name="_43_熊本県">#REF!</definedName>
    <definedName name="_44_大分県">#REF!</definedName>
    <definedName name="_45_宮崎県">#REF!</definedName>
    <definedName name="_46_鹿児島県">#REF!</definedName>
    <definedName name="_47_沖縄県">#REF!</definedName>
    <definedName name="_xlnm._FilterDatabase" localSheetId="5" hidden="1">'別紙3-１-２①「ロボット実績内訳書」'!#REF!</definedName>
    <definedName name="_Order1" hidden="1">255</definedName>
    <definedName name="_Order2" hidden="1">255</definedName>
    <definedName name="Autoshape1">#REF!</definedName>
    <definedName name="_xlnm.Print_Area" localSheetId="0">'別紙1-3「ＩＣＴ活用による業務改善計画書」 (2)'!$A$1:$M$89</definedName>
    <definedName name="_xlnm.Print_Area" localSheetId="3">'別紙3-1「実績調書」 統合'!$A$1:$J$20</definedName>
    <definedName name="_xlnm.Print_Area" localSheetId="4">'別紙3-1-1「ロボット実績調書」'!$A$1:$I$24</definedName>
    <definedName name="_xlnm.Print_Area" localSheetId="5">'別紙3-１-２①「ロボット実績内訳書」'!$A$1:$G$50</definedName>
    <definedName name="_xlnm.Print_Area" localSheetId="7">'別紙3-1-3①「ロボット実績報告書」'!$A$1:$P$46</definedName>
    <definedName name="_xlnm.Print_Area" localSheetId="9">'別紙3-2-1「デジタル実績調書」'!$A$1:$J$11</definedName>
    <definedName name="_xlnm.Print_Area" localSheetId="10">'別紙3-2-2①「デジタル実績内訳書」'!$A$1:$AD$39</definedName>
    <definedName name="_xlnm.Print_Area" localSheetId="11">'別紙3-2-2②「デジタル事業報告書」'!$A$1:$K$157</definedName>
    <definedName name="_xlnm.Print_Area" localSheetId="12">'別紙3-2-3①「デジタル実績報告書」'!$A$1:$K$60</definedName>
    <definedName name="_xlnm.Print_Area" localSheetId="14">'別紙３-３決算書抄本 '!$A$1:$BA$53</definedName>
    <definedName name="_xlnm.Print_Area" localSheetId="2">様式第３号!$A$1:$Z$41</definedName>
    <definedName name="_xlnm.Print_Area">#REF!</definedName>
    <definedName name="syuukeihyou11">[1]集計表２!$A$3:$AD$109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 i="121" l="1"/>
  <c r="C8" i="132" l="1"/>
  <c r="C7" i="132"/>
  <c r="C10" i="132"/>
  <c r="C9" i="132"/>
  <c r="B12" i="132"/>
  <c r="L23" i="121"/>
  <c r="L24" i="121"/>
  <c r="J24" i="121"/>
  <c r="H25" i="130" l="1"/>
  <c r="I3" i="120" a="1"/>
  <c r="I3" i="120" s="1"/>
  <c r="I2" i="120"/>
  <c r="S2" i="121"/>
  <c r="S25" i="121"/>
  <c r="S26" i="121"/>
  <c r="S27" i="121"/>
  <c r="S28" i="121"/>
  <c r="S29" i="121"/>
  <c r="S30" i="121"/>
  <c r="S31" i="121"/>
  <c r="S32" i="121"/>
  <c r="G17" i="134"/>
  <c r="D8" i="134"/>
  <c r="B14" i="132"/>
  <c r="D9" i="134"/>
  <c r="B23" i="121"/>
  <c r="Q24" i="121"/>
  <c r="Q25" i="121"/>
  <c r="Q26" i="121"/>
  <c r="Q27" i="121"/>
  <c r="Q28" i="121"/>
  <c r="Q29" i="121"/>
  <c r="Q30" i="121"/>
  <c r="Q31" i="121"/>
  <c r="Q32" i="121"/>
  <c r="Q23" i="121"/>
  <c r="T23" i="121" s="1"/>
  <c r="J25" i="121"/>
  <c r="J26" i="121"/>
  <c r="J27" i="121"/>
  <c r="J28" i="121"/>
  <c r="J29" i="121"/>
  <c r="J30" i="121"/>
  <c r="J31" i="121"/>
  <c r="J32" i="121"/>
  <c r="B24" i="121"/>
  <c r="B25" i="121"/>
  <c r="B26" i="121"/>
  <c r="B27" i="121"/>
  <c r="B28" i="121"/>
  <c r="B29" i="121"/>
  <c r="B30" i="121"/>
  <c r="B31" i="121"/>
  <c r="B32" i="121"/>
  <c r="L25" i="121"/>
  <c r="L26" i="121"/>
  <c r="L27" i="121"/>
  <c r="L28" i="121"/>
  <c r="L29" i="121"/>
  <c r="L30" i="121"/>
  <c r="L31" i="121"/>
  <c r="L32" i="121"/>
  <c r="B33" i="135" l="1"/>
  <c r="S25" i="135"/>
  <c r="P24" i="135"/>
  <c r="P23" i="135"/>
  <c r="P22" i="135"/>
  <c r="P21" i="135"/>
  <c r="P20" i="135"/>
  <c r="P25" i="135" s="1"/>
  <c r="C17" i="135" s="1"/>
  <c r="E13" i="135" s="1"/>
  <c r="E17" i="135"/>
  <c r="S30" i="134" l="1"/>
  <c r="E17" i="134" s="1"/>
  <c r="P29" i="134"/>
  <c r="P28" i="134"/>
  <c r="P27" i="134"/>
  <c r="P26" i="134"/>
  <c r="P25" i="134"/>
  <c r="P24" i="134"/>
  <c r="P23" i="134"/>
  <c r="P22" i="134"/>
  <c r="P21" i="134"/>
  <c r="S24" i="121" s="1"/>
  <c r="P20" i="134"/>
  <c r="S23" i="121" s="1"/>
  <c r="C110" i="132"/>
  <c r="D109" i="132"/>
  <c r="D108" i="132"/>
  <c r="D107" i="132"/>
  <c r="D110" i="132" s="1"/>
  <c r="C102" i="132"/>
  <c r="D101" i="132"/>
  <c r="D100" i="132"/>
  <c r="D99" i="132"/>
  <c r="D102" i="132" s="1"/>
  <c r="C113" i="132" s="1"/>
  <c r="F80" i="132"/>
  <c r="D80" i="132"/>
  <c r="E79" i="132"/>
  <c r="G79" i="132" s="1"/>
  <c r="H79" i="132" s="1"/>
  <c r="E78" i="132"/>
  <c r="G78" i="132" s="1"/>
  <c r="H78" i="132" s="1"/>
  <c r="E77" i="132"/>
  <c r="G77" i="132" s="1"/>
  <c r="H77" i="132" s="1"/>
  <c r="E76" i="132"/>
  <c r="G76" i="132" s="1"/>
  <c r="H76" i="132" s="1"/>
  <c r="E75" i="132"/>
  <c r="G75" i="132" s="1"/>
  <c r="F62" i="132"/>
  <c r="D62" i="132"/>
  <c r="E61" i="132"/>
  <c r="G61" i="132" s="1"/>
  <c r="H61" i="132" s="1"/>
  <c r="E60" i="132"/>
  <c r="G60" i="132" s="1"/>
  <c r="H60" i="132" s="1"/>
  <c r="E59" i="132"/>
  <c r="G59" i="132" s="1"/>
  <c r="H59" i="132" s="1"/>
  <c r="E58" i="132"/>
  <c r="G58" i="132" s="1"/>
  <c r="H58" i="132" s="1"/>
  <c r="E57" i="132"/>
  <c r="G57" i="132" s="1"/>
  <c r="P30" i="134" l="1"/>
  <c r="H57" i="132"/>
  <c r="H62" i="132" s="1"/>
  <c r="G62" i="132"/>
  <c r="H75" i="132"/>
  <c r="H80" i="132" s="1"/>
  <c r="G80" i="132"/>
  <c r="E80" i="132"/>
  <c r="E62" i="132"/>
  <c r="C17" i="134" l="1"/>
  <c r="E13" i="134" s="1"/>
  <c r="S33" i="121"/>
  <c r="C91" i="132"/>
  <c r="F11" i="101"/>
  <c r="L26" i="123" l="1"/>
  <c r="L65" i="123"/>
  <c r="L48" i="123"/>
  <c r="G48" i="103"/>
  <c r="G45" i="103"/>
  <c r="G40" i="103"/>
  <c r="G26" i="103"/>
  <c r="G20" i="103"/>
  <c r="G14" i="103"/>
  <c r="E9" i="101"/>
  <c r="F9" i="127" s="1"/>
  <c r="D9" i="127"/>
  <c r="I9" i="127"/>
  <c r="I9" i="120"/>
  <c r="I10" i="127" s="1"/>
  <c r="I11" i="127" s="1"/>
  <c r="D9" i="120"/>
  <c r="D10" i="127" s="1"/>
  <c r="AL2" i="109"/>
  <c r="D11" i="127" l="1"/>
  <c r="AL3" i="109"/>
  <c r="AL1" i="109"/>
  <c r="J57" i="123" l="1"/>
  <c r="E57" i="123"/>
  <c r="L56" i="123"/>
  <c r="K56" i="123"/>
  <c r="F56" i="123"/>
  <c r="F55" i="123"/>
  <c r="L55" i="123" s="1"/>
  <c r="F54" i="123"/>
  <c r="L54" i="123" s="1"/>
  <c r="F53" i="123"/>
  <c r="L53" i="123" s="1"/>
  <c r="F52" i="123"/>
  <c r="K52" i="123" s="1"/>
  <c r="F51" i="123"/>
  <c r="L51" i="123" s="1"/>
  <c r="K50" i="123"/>
  <c r="F50" i="123"/>
  <c r="L50" i="123" s="1"/>
  <c r="L49" i="123"/>
  <c r="F49" i="123"/>
  <c r="K49" i="123" s="1"/>
  <c r="F48" i="123"/>
  <c r="L57" i="123" s="1"/>
  <c r="J35" i="123"/>
  <c r="E35" i="123"/>
  <c r="L34" i="123"/>
  <c r="K34" i="123"/>
  <c r="F34" i="123"/>
  <c r="F33" i="123"/>
  <c r="L33" i="123" s="1"/>
  <c r="F32" i="123"/>
  <c r="L32" i="123" s="1"/>
  <c r="F31" i="123"/>
  <c r="L31" i="123" s="1"/>
  <c r="F30" i="123"/>
  <c r="K30" i="123" s="1"/>
  <c r="F29" i="123"/>
  <c r="K29" i="123" s="1"/>
  <c r="F28" i="123"/>
  <c r="L28" i="123" s="1"/>
  <c r="L27" i="123"/>
  <c r="F27" i="123"/>
  <c r="K27" i="123" s="1"/>
  <c r="F26" i="123"/>
  <c r="L35" i="123" s="1"/>
  <c r="F57" i="123" l="1"/>
  <c r="L30" i="123"/>
  <c r="L52" i="123"/>
  <c r="K31" i="123"/>
  <c r="K53" i="123"/>
  <c r="K26" i="123"/>
  <c r="K48" i="123"/>
  <c r="K57" i="123" s="1"/>
  <c r="K32" i="123"/>
  <c r="K54" i="123"/>
  <c r="F35" i="123"/>
  <c r="K51" i="123"/>
  <c r="L29" i="123"/>
  <c r="K33" i="123"/>
  <c r="K55" i="123"/>
  <c r="K28" i="123"/>
  <c r="K35" i="123" l="1"/>
  <c r="W38" i="121" l="1"/>
  <c r="R38" i="121"/>
  <c r="R39" i="121" s="1"/>
  <c r="C8" i="120" s="1"/>
  <c r="Z32" i="121"/>
  <c r="Y32" i="121"/>
  <c r="T32" i="121"/>
  <c r="Z31" i="121"/>
  <c r="Y31" i="121"/>
  <c r="T31" i="121"/>
  <c r="Z30" i="121"/>
  <c r="Y30" i="121"/>
  <c r="T30" i="121"/>
  <c r="Z29" i="121"/>
  <c r="Y29" i="121"/>
  <c r="T29" i="121"/>
  <c r="Z28" i="121"/>
  <c r="Y28" i="121"/>
  <c r="T28" i="121"/>
  <c r="Z27" i="121"/>
  <c r="Y27" i="121"/>
  <c r="T27" i="121"/>
  <c r="Z26" i="121"/>
  <c r="Y26" i="121"/>
  <c r="T26" i="121"/>
  <c r="Z25" i="121"/>
  <c r="Y25" i="121"/>
  <c r="T25" i="121"/>
  <c r="Z24" i="121"/>
  <c r="Y24" i="121"/>
  <c r="T24" i="121"/>
  <c r="Z23" i="121"/>
  <c r="Y23" i="121"/>
  <c r="F8" i="120" l="1"/>
  <c r="B8" i="120"/>
  <c r="E8" i="120"/>
  <c r="G8" i="120" s="1"/>
  <c r="H8" i="120" s="1"/>
  <c r="J8" i="120" s="1"/>
  <c r="T33" i="121"/>
  <c r="S34" i="121" l="1"/>
  <c r="C7" i="120" s="1"/>
  <c r="F7" i="120" s="1"/>
  <c r="F9" i="120" s="1"/>
  <c r="G44" i="103"/>
  <c r="G39" i="103"/>
  <c r="G38" i="103"/>
  <c r="G30" i="103"/>
  <c r="E4" i="103"/>
  <c r="E3" i="103"/>
  <c r="E2" i="103"/>
  <c r="C9" i="120" l="1"/>
  <c r="C10" i="127" s="1"/>
  <c r="B7" i="120"/>
  <c r="B9" i="120" s="1"/>
  <c r="B10" i="127" s="1"/>
  <c r="E7" i="120"/>
  <c r="E9" i="120" l="1"/>
  <c r="E10" i="127" s="1"/>
  <c r="G7" i="120"/>
  <c r="G25" i="103"/>
  <c r="G24" i="103"/>
  <c r="G19" i="103"/>
  <c r="G18" i="103"/>
  <c r="G13" i="103"/>
  <c r="G12" i="103"/>
  <c r="S37" i="109" l="1"/>
  <c r="F10" i="127"/>
  <c r="F11" i="127" s="1"/>
  <c r="H7" i="120"/>
  <c r="G9" i="120"/>
  <c r="G10" i="127" s="1"/>
  <c r="B9" i="101"/>
  <c r="H9" i="120" l="1"/>
  <c r="H10" i="127" s="1"/>
  <c r="J7" i="120"/>
  <c r="J9" i="120" s="1"/>
  <c r="J10" i="127" s="1"/>
  <c r="C9" i="127"/>
  <c r="C11" i="127" s="1"/>
  <c r="D9" i="101"/>
  <c r="A9" i="101"/>
  <c r="B9" i="127" s="1"/>
  <c r="B11" i="127" s="1"/>
  <c r="E9" i="127" l="1"/>
  <c r="F9" i="101"/>
  <c r="G9" i="127" l="1"/>
  <c r="G11" i="127" s="1"/>
  <c r="G9" i="101"/>
  <c r="E11" i="127"/>
  <c r="S25" i="109" s="1"/>
  <c r="S31" i="109"/>
  <c r="H9" i="127" l="1"/>
  <c r="I9" i="101"/>
  <c r="J9" i="127" s="1"/>
  <c r="J11" i="127" s="1"/>
  <c r="S44" i="109"/>
  <c r="H11" i="127" l="1"/>
  <c r="G13" i="127" s="1"/>
  <c r="S12" i="109" s="1"/>
  <c r="I23" i="130" l="1"/>
  <c r="S15" i="10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2" authorId="0" shapeId="0" xr:uid="{00000000-0006-0000-0500-000001000000}">
      <text>
        <r>
          <rPr>
            <b/>
            <sz val="12"/>
            <color indexed="81"/>
            <rFont val="ＭＳ 明朝"/>
            <family val="1"/>
            <charset val="128"/>
          </rPr>
          <t>※１　申請する事業所ごとに作成してください。　
※２　本業務改善計画書は、実施要綱第５条に基づき、東京都のホームページ等で公表いたします。
※３　作成の際には、適宜枠を広げてご記入ください。改行はＡＬＴを押しながら、ＥＮＴＥＲを押してください。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41" authorId="0" shapeId="0" xr:uid="{00000000-0006-0000-1200-000006000000}">
      <text>
        <r>
          <rPr>
            <b/>
            <sz val="9"/>
            <color indexed="81"/>
            <rFont val="MS P ゴシック"/>
            <family val="3"/>
            <charset val="128"/>
          </rPr>
          <t>東京都:</t>
        </r>
        <r>
          <rPr>
            <sz val="9"/>
            <color indexed="81"/>
            <rFont val="MS P 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<sst xmlns="http://schemas.openxmlformats.org/spreadsheetml/2006/main" count="819" uniqueCount="601">
  <si>
    <t>記</t>
    <rPh sb="0" eb="1">
      <t>キ</t>
    </rPh>
    <phoneticPr fontId="6"/>
  </si>
  <si>
    <t>所属</t>
    <rPh sb="0" eb="2">
      <t>ショゾク</t>
    </rPh>
    <phoneticPr fontId="6"/>
  </si>
  <si>
    <t>氏名</t>
    <rPh sb="0" eb="2">
      <t>シメイ</t>
    </rPh>
    <phoneticPr fontId="6"/>
  </si>
  <si>
    <t>所在地</t>
    <rPh sb="0" eb="3">
      <t>ショザイチ</t>
    </rPh>
    <phoneticPr fontId="6"/>
  </si>
  <si>
    <t>法人名</t>
    <rPh sb="0" eb="2">
      <t>ホウジン</t>
    </rPh>
    <rPh sb="2" eb="3">
      <t>メイ</t>
    </rPh>
    <phoneticPr fontId="6"/>
  </si>
  <si>
    <t>法人名</t>
    <rPh sb="0" eb="2">
      <t>ホウジン</t>
    </rPh>
    <rPh sb="2" eb="3">
      <t>メイ</t>
    </rPh>
    <phoneticPr fontId="9"/>
  </si>
  <si>
    <t>東京都</t>
    <rPh sb="0" eb="3">
      <t>トウキョウト</t>
    </rPh>
    <phoneticPr fontId="9"/>
  </si>
  <si>
    <t>事業所名称</t>
    <rPh sb="0" eb="2">
      <t>ジギョウ</t>
    </rPh>
    <rPh sb="2" eb="3">
      <t>ショ</t>
    </rPh>
    <rPh sb="3" eb="5">
      <t>メイショウ</t>
    </rPh>
    <phoneticPr fontId="9"/>
  </si>
  <si>
    <t>１-１　法人・事業所概要</t>
    <rPh sb="4" eb="6">
      <t>ホウジン</t>
    </rPh>
    <rPh sb="7" eb="10">
      <t>ジギョ</t>
    </rPh>
    <rPh sb="10" eb="12">
      <t>ガイヨウ</t>
    </rPh>
    <phoneticPr fontId="9"/>
  </si>
  <si>
    <t>事業所所在地</t>
    <rPh sb="0" eb="2">
      <t>ジギョウ</t>
    </rPh>
    <rPh sb="2" eb="3">
      <t>ショ</t>
    </rPh>
    <rPh sb="3" eb="6">
      <t>ショザイチ</t>
    </rPh>
    <phoneticPr fontId="9"/>
  </si>
  <si>
    <t>数量</t>
    <rPh sb="0" eb="2">
      <t>スウリョウ</t>
    </rPh>
    <phoneticPr fontId="6"/>
  </si>
  <si>
    <t>寄附金その他の
収入額
（円）
（Ｃ）</t>
    <rPh sb="0" eb="3">
      <t>キフキン</t>
    </rPh>
    <rPh sb="5" eb="6">
      <t>タ</t>
    </rPh>
    <rPh sb="8" eb="10">
      <t>シュウニュウ</t>
    </rPh>
    <rPh sb="10" eb="11">
      <t>ガク</t>
    </rPh>
    <rPh sb="13" eb="14">
      <t>エン</t>
    </rPh>
    <phoneticPr fontId="6"/>
  </si>
  <si>
    <t>東京都知事　殿</t>
    <phoneticPr fontId="6"/>
  </si>
  <si>
    <t>提出者</t>
    <rPh sb="0" eb="2">
      <t>テイシュツ</t>
    </rPh>
    <rPh sb="2" eb="3">
      <t>シャ</t>
    </rPh>
    <phoneticPr fontId="6"/>
  </si>
  <si>
    <t>単価（円）</t>
    <rPh sb="0" eb="2">
      <t>タンカ</t>
    </rPh>
    <rPh sb="3" eb="4">
      <t>エン</t>
    </rPh>
    <phoneticPr fontId="6"/>
  </si>
  <si>
    <t>内容</t>
    <rPh sb="0" eb="2">
      <t>ナイヨウ</t>
    </rPh>
    <phoneticPr fontId="6"/>
  </si>
  <si>
    <t>工事請負費</t>
    <rPh sb="0" eb="2">
      <t>コウジ</t>
    </rPh>
    <rPh sb="2" eb="4">
      <t>ウケオイ</t>
    </rPh>
    <rPh sb="4" eb="5">
      <t>ヒ</t>
    </rPh>
    <phoneticPr fontId="6"/>
  </si>
  <si>
    <t>備品購入費</t>
    <rPh sb="0" eb="2">
      <t>ビヒン</t>
    </rPh>
    <rPh sb="2" eb="5">
      <t>コウニュウヒ</t>
    </rPh>
    <phoneticPr fontId="6"/>
  </si>
  <si>
    <t>役務費</t>
    <rPh sb="0" eb="2">
      <t>エキム</t>
    </rPh>
    <rPh sb="2" eb="3">
      <t>ヒ</t>
    </rPh>
    <phoneticPr fontId="6"/>
  </si>
  <si>
    <t>委託料</t>
    <rPh sb="0" eb="3">
      <t>イタクリョウ</t>
    </rPh>
    <phoneticPr fontId="6"/>
  </si>
  <si>
    <t>その他</t>
    <rPh sb="2" eb="3">
      <t>タ</t>
    </rPh>
    <phoneticPr fontId="6"/>
  </si>
  <si>
    <t>（事業所種別）</t>
    <rPh sb="1" eb="3">
      <t>ジギョウ</t>
    </rPh>
    <rPh sb="3" eb="4">
      <t>ショ</t>
    </rPh>
    <rPh sb="4" eb="6">
      <t>シュベツ</t>
    </rPh>
    <phoneticPr fontId="6"/>
  </si>
  <si>
    <t>（２）介護職員等（直接利用者の処遇に当たる職員）に関すること</t>
    <rPh sb="3" eb="5">
      <t>カイゴ</t>
    </rPh>
    <rPh sb="5" eb="7">
      <t>ショクイン</t>
    </rPh>
    <rPh sb="7" eb="8">
      <t>トウ</t>
    </rPh>
    <rPh sb="9" eb="11">
      <t>チョクセツ</t>
    </rPh>
    <rPh sb="11" eb="14">
      <t>リヨウシャ</t>
    </rPh>
    <rPh sb="15" eb="17">
      <t>ショグウ</t>
    </rPh>
    <rPh sb="18" eb="19">
      <t>ア</t>
    </rPh>
    <rPh sb="21" eb="23">
      <t>ショクイン</t>
    </rPh>
    <phoneticPr fontId="6"/>
  </si>
  <si>
    <t>（３）スタッフステーションに関すること</t>
    <phoneticPr fontId="6"/>
  </si>
  <si>
    <t>選定理由</t>
    <rPh sb="0" eb="2">
      <t>センテイ</t>
    </rPh>
    <rPh sb="2" eb="4">
      <t>リユウ</t>
    </rPh>
    <phoneticPr fontId="6"/>
  </si>
  <si>
    <t>定員数</t>
    <rPh sb="0" eb="3">
      <t>テイインスウ</t>
    </rPh>
    <phoneticPr fontId="6"/>
  </si>
  <si>
    <t>〒</t>
    <phoneticPr fontId="9"/>
  </si>
  <si>
    <t>延床面積</t>
    <rPh sb="0" eb="2">
      <t>ノベユカ</t>
    </rPh>
    <rPh sb="2" eb="4">
      <t>メンセキ</t>
    </rPh>
    <phoneticPr fontId="6"/>
  </si>
  <si>
    <t>竣工年月日</t>
    <rPh sb="0" eb="2">
      <t>シュンコウ</t>
    </rPh>
    <rPh sb="2" eb="3">
      <t>ネン</t>
    </rPh>
    <rPh sb="3" eb="4">
      <t>ガツ</t>
    </rPh>
    <rPh sb="4" eb="5">
      <t>ビ</t>
    </rPh>
    <phoneticPr fontId="6"/>
  </si>
  <si>
    <t>既存のＩＣＴ環境有無</t>
    <rPh sb="6" eb="8">
      <t>カンキョウ</t>
    </rPh>
    <rPh sb="8" eb="10">
      <t>ウム</t>
    </rPh>
    <phoneticPr fontId="6"/>
  </si>
  <si>
    <t>本事業におけるＩＣＴ環境整備計画</t>
    <rPh sb="0" eb="1">
      <t>ホン</t>
    </rPh>
    <rPh sb="1" eb="3">
      <t>ジギョウ</t>
    </rPh>
    <rPh sb="12" eb="14">
      <t>セイビ</t>
    </rPh>
    <rPh sb="14" eb="16">
      <t>ケイカク</t>
    </rPh>
    <phoneticPr fontId="6"/>
  </si>
  <si>
    <t>建物構造</t>
    <rPh sb="0" eb="2">
      <t>タテモノ</t>
    </rPh>
    <rPh sb="2" eb="4">
      <t>コウゾウ</t>
    </rPh>
    <phoneticPr fontId="6"/>
  </si>
  <si>
    <t>介護職員</t>
    <rPh sb="0" eb="2">
      <t>カイゴ</t>
    </rPh>
    <rPh sb="2" eb="4">
      <t>ショクイン</t>
    </rPh>
    <phoneticPr fontId="6"/>
  </si>
  <si>
    <t>定員数</t>
    <phoneticPr fontId="9"/>
  </si>
  <si>
    <t>ユニット型</t>
    <rPh sb="4" eb="5">
      <t>ガタ</t>
    </rPh>
    <phoneticPr fontId="6"/>
  </si>
  <si>
    <t>従来型</t>
    <rPh sb="0" eb="3">
      <t>ジュウライガタ</t>
    </rPh>
    <phoneticPr fontId="6"/>
  </si>
  <si>
    <t>台数</t>
    <phoneticPr fontId="6"/>
  </si>
  <si>
    <t>看護職員</t>
    <phoneticPr fontId="6"/>
  </si>
  <si>
    <t>合計</t>
    <rPh sb="0" eb="2">
      <t>ゴウケイ</t>
    </rPh>
    <phoneticPr fontId="6"/>
  </si>
  <si>
    <t>対象事業所種別</t>
    <phoneticPr fontId="6"/>
  </si>
  <si>
    <t>理事会等の
議事録</t>
    <rPh sb="0" eb="3">
      <t>リジカイ</t>
    </rPh>
    <rPh sb="3" eb="4">
      <t>トウ</t>
    </rPh>
    <rPh sb="6" eb="9">
      <t>ギジロク</t>
    </rPh>
    <phoneticPr fontId="6"/>
  </si>
  <si>
    <t>ＩＣＴによる業務改善計画の内容、環境整備や機器等の購入に係る各理事等の発言内容や質疑応答など、法人内部での意思決定過程がわかる詳細な議事録を作成し、原本証明した写しを別途提出すること。</t>
    <rPh sb="6" eb="8">
      <t>ギョウム</t>
    </rPh>
    <rPh sb="8" eb="10">
      <t>カイゼン</t>
    </rPh>
    <rPh sb="10" eb="12">
      <t>ケイカク</t>
    </rPh>
    <rPh sb="13" eb="15">
      <t>ナイヨウ</t>
    </rPh>
    <rPh sb="16" eb="18">
      <t>カンキョウ</t>
    </rPh>
    <rPh sb="18" eb="20">
      <t>セイビ</t>
    </rPh>
    <rPh sb="21" eb="23">
      <t>キキ</t>
    </rPh>
    <rPh sb="23" eb="24">
      <t>トウ</t>
    </rPh>
    <rPh sb="25" eb="27">
      <t>コウニュウ</t>
    </rPh>
    <rPh sb="28" eb="29">
      <t>カカ</t>
    </rPh>
    <rPh sb="30" eb="33">
      <t>カクリジ</t>
    </rPh>
    <rPh sb="33" eb="34">
      <t>トウ</t>
    </rPh>
    <rPh sb="35" eb="37">
      <t>ハツゲン</t>
    </rPh>
    <rPh sb="37" eb="39">
      <t>ナイヨウ</t>
    </rPh>
    <rPh sb="40" eb="42">
      <t>シツギ</t>
    </rPh>
    <rPh sb="42" eb="44">
      <t>オウトウ</t>
    </rPh>
    <rPh sb="47" eb="49">
      <t>ホウジン</t>
    </rPh>
    <rPh sb="49" eb="51">
      <t>ナイブ</t>
    </rPh>
    <rPh sb="53" eb="55">
      <t>イシ</t>
    </rPh>
    <rPh sb="55" eb="57">
      <t>ケッテイ</t>
    </rPh>
    <rPh sb="57" eb="59">
      <t>カテイ</t>
    </rPh>
    <rPh sb="63" eb="65">
      <t>ショウサイ</t>
    </rPh>
    <rPh sb="66" eb="69">
      <t>ギジロク</t>
    </rPh>
    <rPh sb="70" eb="72">
      <t>サクセイ</t>
    </rPh>
    <rPh sb="74" eb="76">
      <t>ゲンポン</t>
    </rPh>
    <rPh sb="76" eb="78">
      <t>ショウメイ</t>
    </rPh>
    <rPh sb="80" eb="81">
      <t>ウツ</t>
    </rPh>
    <rPh sb="83" eb="85">
      <t>ベット</t>
    </rPh>
    <rPh sb="85" eb="87">
      <t>テイシュツ</t>
    </rPh>
    <phoneticPr fontId="6"/>
  </si>
  <si>
    <t>　この申請にあたり、ＩＣＴ環境整備及びＩＣＴ機器導入に当たり、法人・事業所内でのどのような検討を行ったか、ＩＣＴ導入を担当する組織体制など具体的に記載してください。</t>
    <rPh sb="3" eb="5">
      <t>シンセイ</t>
    </rPh>
    <rPh sb="24" eb="26">
      <t>ドウニュウ</t>
    </rPh>
    <rPh sb="27" eb="28">
      <t>ア</t>
    </rPh>
    <rPh sb="31" eb="33">
      <t>ホウジン</t>
    </rPh>
    <rPh sb="34" eb="37">
      <t>ジギョウショ</t>
    </rPh>
    <rPh sb="37" eb="38">
      <t>ナイ</t>
    </rPh>
    <rPh sb="45" eb="47">
      <t>ケントウ</t>
    </rPh>
    <rPh sb="48" eb="49">
      <t>オコナ</t>
    </rPh>
    <rPh sb="56" eb="58">
      <t>ドウニュウ</t>
    </rPh>
    <rPh sb="59" eb="61">
      <t>タントウ</t>
    </rPh>
    <rPh sb="63" eb="65">
      <t>ソシキ</t>
    </rPh>
    <rPh sb="65" eb="67">
      <t>タイセイ</t>
    </rPh>
    <rPh sb="69" eb="72">
      <t>グタイテキ</t>
    </rPh>
    <rPh sb="73" eb="75">
      <t>キサイ</t>
    </rPh>
    <phoneticPr fontId="9"/>
  </si>
  <si>
    <t>（ＩＣＴ導入のための組織体制）</t>
    <rPh sb="4" eb="6">
      <t>ドウニュウ</t>
    </rPh>
    <rPh sb="10" eb="12">
      <t>ソシキ</t>
    </rPh>
    <rPh sb="12" eb="14">
      <t>タイセイ</t>
    </rPh>
    <phoneticPr fontId="6"/>
  </si>
  <si>
    <t>（現状の問題点、取り組むべき課題）</t>
    <rPh sb="1" eb="3">
      <t>ゲンジョウ</t>
    </rPh>
    <rPh sb="4" eb="6">
      <t>モンダイ</t>
    </rPh>
    <rPh sb="6" eb="7">
      <t>テン</t>
    </rPh>
    <rPh sb="8" eb="9">
      <t>ト</t>
    </rPh>
    <rPh sb="10" eb="11">
      <t>ク</t>
    </rPh>
    <rPh sb="14" eb="16">
      <t>カダイ</t>
    </rPh>
    <phoneticPr fontId="6"/>
  </si>
  <si>
    <t>（想定する効果・目標値）</t>
    <rPh sb="1" eb="3">
      <t>ソウテイ</t>
    </rPh>
    <rPh sb="5" eb="7">
      <t>コウカ</t>
    </rPh>
    <rPh sb="8" eb="10">
      <t>モクヒョウ</t>
    </rPh>
    <rPh sb="10" eb="11">
      <t>チ</t>
    </rPh>
    <phoneticPr fontId="6"/>
  </si>
  <si>
    <t>　ＩＣＴを活用した以下の（１）から（３）にまたがる業務改善計画と想定する効果を具体的に記載してください。</t>
    <rPh sb="5" eb="7">
      <t>カツヨウ</t>
    </rPh>
    <rPh sb="9" eb="11">
      <t>イカ</t>
    </rPh>
    <rPh sb="25" eb="27">
      <t>ギョウム</t>
    </rPh>
    <rPh sb="27" eb="29">
      <t>カイゼン</t>
    </rPh>
    <rPh sb="29" eb="31">
      <t>ケイカク</t>
    </rPh>
    <rPh sb="32" eb="34">
      <t>ソウテイ</t>
    </rPh>
    <rPh sb="36" eb="38">
      <t>コウカ</t>
    </rPh>
    <rPh sb="39" eb="42">
      <t>グタイテキ</t>
    </rPh>
    <rPh sb="43" eb="45">
      <t>キサイ</t>
    </rPh>
    <phoneticPr fontId="9"/>
  </si>
  <si>
    <t>（ＩＣＴ化する介護業務等）</t>
    <rPh sb="4" eb="5">
      <t>カ</t>
    </rPh>
    <rPh sb="7" eb="9">
      <t>カイゴ</t>
    </rPh>
    <rPh sb="9" eb="11">
      <t>ギョウム</t>
    </rPh>
    <rPh sb="11" eb="12">
      <t>トウ</t>
    </rPh>
    <phoneticPr fontId="6"/>
  </si>
  <si>
    <t>（業務改善計画：ＩＣＴを活用した課題の解決策）</t>
    <rPh sb="1" eb="3">
      <t>ギョウム</t>
    </rPh>
    <rPh sb="3" eb="5">
      <t>カイゼン</t>
    </rPh>
    <rPh sb="5" eb="7">
      <t>ケイカク</t>
    </rPh>
    <rPh sb="12" eb="14">
      <t>カツヨウ</t>
    </rPh>
    <rPh sb="16" eb="18">
      <t>カダイ</t>
    </rPh>
    <rPh sb="19" eb="22">
      <t>カイケツサク</t>
    </rPh>
    <phoneticPr fontId="6"/>
  </si>
  <si>
    <t>（業務改善計画：ＩＣＴを活用した課題の解決策）</t>
    <phoneticPr fontId="6"/>
  </si>
  <si>
    <t>（業務改善計画：ＩＣＴを活用した課題の解決策）</t>
    <phoneticPr fontId="6"/>
  </si>
  <si>
    <t>（内部での検討状況）</t>
    <rPh sb="1" eb="3">
      <t>ナイブ</t>
    </rPh>
    <rPh sb="5" eb="7">
      <t>ケントウ</t>
    </rPh>
    <rPh sb="7" eb="9">
      <t>ジョウキョウ</t>
    </rPh>
    <phoneticPr fontId="6"/>
  </si>
  <si>
    <t>２　利用者処遇業務に関するＩＣＴを活用した業務改善</t>
    <rPh sb="2" eb="5">
      <t>リヨウシャ</t>
    </rPh>
    <rPh sb="5" eb="7">
      <t>ショグウ</t>
    </rPh>
    <rPh sb="7" eb="9">
      <t>ギョウム</t>
    </rPh>
    <rPh sb="10" eb="11">
      <t>カン</t>
    </rPh>
    <rPh sb="17" eb="19">
      <t>カツヨウ</t>
    </rPh>
    <rPh sb="21" eb="23">
      <t>ギョウム</t>
    </rPh>
    <rPh sb="23" eb="25">
      <t>カイゼン</t>
    </rPh>
    <phoneticPr fontId="9"/>
  </si>
  <si>
    <t>１　利用者処遇業務に関するＩＣＴ導入前の外部コンサルティング</t>
    <rPh sb="2" eb="5">
      <t>リヨウシャ</t>
    </rPh>
    <rPh sb="5" eb="7">
      <t>ショグウ</t>
    </rPh>
    <rPh sb="7" eb="9">
      <t>ギョウム</t>
    </rPh>
    <rPh sb="10" eb="11">
      <t>カン</t>
    </rPh>
    <rPh sb="16" eb="18">
      <t>ドウニュウ</t>
    </rPh>
    <rPh sb="18" eb="19">
      <t>マエ</t>
    </rPh>
    <rPh sb="20" eb="22">
      <t>ガイブ</t>
    </rPh>
    <phoneticPr fontId="9"/>
  </si>
  <si>
    <t>（委託先）</t>
    <rPh sb="1" eb="4">
      <t>イタクサキ</t>
    </rPh>
    <phoneticPr fontId="6"/>
  </si>
  <si>
    <t>（委託内容）</t>
    <rPh sb="1" eb="3">
      <t>イタク</t>
    </rPh>
    <rPh sb="3" eb="5">
      <t>ナイヨウ</t>
    </rPh>
    <phoneticPr fontId="6"/>
  </si>
  <si>
    <t>法人名・施設名</t>
    <rPh sb="0" eb="2">
      <t>ホウジン</t>
    </rPh>
    <rPh sb="2" eb="3">
      <t>メイ</t>
    </rPh>
    <rPh sb="4" eb="6">
      <t>シセツ</t>
    </rPh>
    <rPh sb="6" eb="7">
      <t>メイ</t>
    </rPh>
    <phoneticPr fontId="6"/>
  </si>
  <si>
    <t>※適宜、枠を拡大してください。別紙添付としても構いません。</t>
    <rPh sb="1" eb="3">
      <t>テキギ</t>
    </rPh>
    <rPh sb="4" eb="5">
      <t>ワク</t>
    </rPh>
    <rPh sb="6" eb="8">
      <t>カクダイ</t>
    </rPh>
    <rPh sb="15" eb="17">
      <t>ベッシ</t>
    </rPh>
    <rPh sb="17" eb="19">
      <t>テンプ</t>
    </rPh>
    <rPh sb="23" eb="24">
      <t>カマ</t>
    </rPh>
    <phoneticPr fontId="6"/>
  </si>
  <si>
    <t>ＩＣＴ活用による業務改善計画書</t>
    <rPh sb="3" eb="5">
      <t>カツヨウ</t>
    </rPh>
    <rPh sb="8" eb="10">
      <t>ギョウム</t>
    </rPh>
    <rPh sb="10" eb="12">
      <t>カイゼン</t>
    </rPh>
    <rPh sb="12" eb="15">
      <t>ケイカクショ</t>
    </rPh>
    <phoneticPr fontId="9"/>
  </si>
  <si>
    <t>別紙１-３</t>
    <rPh sb="0" eb="2">
      <t>ベッシ</t>
    </rPh>
    <phoneticPr fontId="6"/>
  </si>
  <si>
    <t>（事業所名）</t>
    <rPh sb="1" eb="4">
      <t>ジギョウショ</t>
    </rPh>
    <rPh sb="4" eb="5">
      <t>メイ</t>
    </rPh>
    <phoneticPr fontId="6"/>
  </si>
  <si>
    <t>（法人名）</t>
    <rPh sb="1" eb="3">
      <t>ホウジン</t>
    </rPh>
    <rPh sb="3" eb="4">
      <t>メイ</t>
    </rPh>
    <phoneticPr fontId="6"/>
  </si>
  <si>
    <t>使用料及賃借料</t>
    <rPh sb="0" eb="3">
      <t>シヨウリョウ</t>
    </rPh>
    <rPh sb="3" eb="4">
      <t>キュウ</t>
    </rPh>
    <rPh sb="4" eb="6">
      <t>チンシャク</t>
    </rPh>
    <rPh sb="6" eb="7">
      <t>リョウ</t>
    </rPh>
    <phoneticPr fontId="6"/>
  </si>
  <si>
    <t>常勤</t>
    <rPh sb="0" eb="2">
      <t>ジョウキン</t>
    </rPh>
    <phoneticPr fontId="6"/>
  </si>
  <si>
    <t>非常勤</t>
    <rPh sb="0" eb="1">
      <t>ヒ</t>
    </rPh>
    <rPh sb="1" eb="3">
      <t>ジョウキン</t>
    </rPh>
    <phoneticPr fontId="6"/>
  </si>
  <si>
    <t>計</t>
    <rPh sb="0" eb="1">
      <t>ケイ</t>
    </rPh>
    <phoneticPr fontId="6"/>
  </si>
  <si>
    <t>職員数</t>
    <rPh sb="0" eb="2">
      <t>ショクイン</t>
    </rPh>
    <rPh sb="2" eb="3">
      <t>カズ</t>
    </rPh>
    <phoneticPr fontId="6"/>
  </si>
  <si>
    <t>２-１　事業所の概要</t>
    <rPh sb="4" eb="6">
      <t>ジギョウ</t>
    </rPh>
    <rPh sb="6" eb="7">
      <t>ショ</t>
    </rPh>
    <rPh sb="8" eb="10">
      <t>ガイヨウ</t>
    </rPh>
    <phoneticPr fontId="9"/>
  </si>
  <si>
    <t>２-２　法人・事業所における解決課題</t>
    <rPh sb="4" eb="6">
      <t>ホウジン</t>
    </rPh>
    <rPh sb="7" eb="9">
      <t>ジギョウ</t>
    </rPh>
    <rPh sb="9" eb="10">
      <t>ショ</t>
    </rPh>
    <rPh sb="14" eb="16">
      <t>カイケツ</t>
    </rPh>
    <rPh sb="16" eb="18">
      <t>カダイ</t>
    </rPh>
    <phoneticPr fontId="9"/>
  </si>
  <si>
    <t>　申請する事業所における現状の問題点、ＩＣＴ活用によって解決したいと考えている課題、効率化を図りたい介護業務等を具体的に記載してください。</t>
    <rPh sb="1" eb="3">
      <t>シンセイ</t>
    </rPh>
    <rPh sb="5" eb="7">
      <t>ジギョウ</t>
    </rPh>
    <rPh sb="7" eb="8">
      <t>ショ</t>
    </rPh>
    <rPh sb="12" eb="14">
      <t>ゲンジョウ</t>
    </rPh>
    <rPh sb="15" eb="17">
      <t>モンダイ</t>
    </rPh>
    <rPh sb="17" eb="18">
      <t>テン</t>
    </rPh>
    <rPh sb="22" eb="24">
      <t>カツヨウ</t>
    </rPh>
    <rPh sb="28" eb="30">
      <t>カイケツ</t>
    </rPh>
    <rPh sb="34" eb="35">
      <t>カンガ</t>
    </rPh>
    <rPh sb="39" eb="41">
      <t>カダイ</t>
    </rPh>
    <rPh sb="42" eb="45">
      <t>コウリツカ</t>
    </rPh>
    <rPh sb="46" eb="47">
      <t>ハカ</t>
    </rPh>
    <rPh sb="50" eb="52">
      <t>カイゴ</t>
    </rPh>
    <rPh sb="52" eb="54">
      <t>ギョウム</t>
    </rPh>
    <rPh sb="54" eb="55">
      <t>トウ</t>
    </rPh>
    <rPh sb="56" eb="59">
      <t>グタイテキ</t>
    </rPh>
    <rPh sb="60" eb="62">
      <t>キサイ</t>
    </rPh>
    <phoneticPr fontId="9"/>
  </si>
  <si>
    <t>２-３　法人・事業所における検討状況、組織体制</t>
    <rPh sb="7" eb="9">
      <t>ジギョウ</t>
    </rPh>
    <rPh sb="9" eb="10">
      <t>ショ</t>
    </rPh>
    <rPh sb="14" eb="16">
      <t>ケントウ</t>
    </rPh>
    <rPh sb="16" eb="18">
      <t>ジョウキョウ</t>
    </rPh>
    <rPh sb="19" eb="21">
      <t>ソシキ</t>
    </rPh>
    <rPh sb="21" eb="23">
      <t>タイセイ</t>
    </rPh>
    <phoneticPr fontId="9"/>
  </si>
  <si>
    <t>３　ＩＣＴ環境整備計画</t>
    <rPh sb="5" eb="7">
      <t>カンキョウ</t>
    </rPh>
    <rPh sb="7" eb="9">
      <t>セイビ</t>
    </rPh>
    <rPh sb="9" eb="11">
      <t>ケイカク</t>
    </rPh>
    <phoneticPr fontId="6"/>
  </si>
  <si>
    <t>４　ＩＣＴ機器導入計画</t>
    <rPh sb="5" eb="7">
      <t>キキ</t>
    </rPh>
    <rPh sb="7" eb="9">
      <t>ドウニュウ</t>
    </rPh>
    <rPh sb="9" eb="11">
      <t>ケイカク</t>
    </rPh>
    <phoneticPr fontId="6"/>
  </si>
  <si>
    <t>２-４　業務改善計画（基本単価に関するもの）</t>
    <rPh sb="4" eb="6">
      <t>ギョウム</t>
    </rPh>
    <rPh sb="6" eb="8">
      <t>カイゼン</t>
    </rPh>
    <rPh sb="8" eb="10">
      <t>ケイカク</t>
    </rPh>
    <rPh sb="11" eb="13">
      <t>キホン</t>
    </rPh>
    <rPh sb="13" eb="15">
      <t>タンカ</t>
    </rPh>
    <rPh sb="16" eb="17">
      <t>カン</t>
    </rPh>
    <phoneticPr fontId="9"/>
  </si>
  <si>
    <t>２-５　業務改善計画（加算単価に関するもの）</t>
    <rPh sb="4" eb="6">
      <t>ギョウム</t>
    </rPh>
    <rPh sb="6" eb="8">
      <t>カイゼン</t>
    </rPh>
    <rPh sb="8" eb="10">
      <t>ケイカク</t>
    </rPh>
    <rPh sb="11" eb="13">
      <t>カサン</t>
    </rPh>
    <rPh sb="13" eb="15">
      <t>タンカ</t>
    </rPh>
    <rPh sb="16" eb="17">
      <t>カン</t>
    </rPh>
    <phoneticPr fontId="9"/>
  </si>
  <si>
    <t>１　組織管理業務、併設サービスに関するＩＣＴを活用した業務改善</t>
    <rPh sb="2" eb="4">
      <t>ソシキ</t>
    </rPh>
    <rPh sb="4" eb="6">
      <t>カンリ</t>
    </rPh>
    <rPh sb="6" eb="8">
      <t>ギョウム</t>
    </rPh>
    <rPh sb="9" eb="11">
      <t>ヘイセツ</t>
    </rPh>
    <rPh sb="16" eb="17">
      <t>カン</t>
    </rPh>
    <rPh sb="23" eb="25">
      <t>カツヨウ</t>
    </rPh>
    <rPh sb="27" eb="29">
      <t>ギョウム</t>
    </rPh>
    <rPh sb="29" eb="31">
      <t>カイゼン</t>
    </rPh>
    <phoneticPr fontId="6"/>
  </si>
  <si>
    <t>←記載例にかいておく！</t>
    <rPh sb="1" eb="3">
      <t>キサイ</t>
    </rPh>
    <rPh sb="3" eb="4">
      <t>レイ</t>
    </rPh>
    <phoneticPr fontId="6"/>
  </si>
  <si>
    <t>２　ＩＣＴ機器導入計画</t>
    <rPh sb="5" eb="7">
      <t>キキ</t>
    </rPh>
    <rPh sb="7" eb="9">
      <t>ドウニュウ</t>
    </rPh>
    <rPh sb="9" eb="11">
      <t>ケイカク</t>
    </rPh>
    <phoneticPr fontId="6"/>
  </si>
  <si>
    <t>　活用する場合、委託先及び内容を具体的に記載してください。</t>
    <rPh sb="1" eb="3">
      <t>カツヨウ</t>
    </rPh>
    <rPh sb="5" eb="7">
      <t>バアイ</t>
    </rPh>
    <rPh sb="8" eb="11">
      <t>イタクサキ</t>
    </rPh>
    <rPh sb="11" eb="12">
      <t>オヨ</t>
    </rPh>
    <rPh sb="13" eb="15">
      <t>ナイヨウ</t>
    </rPh>
    <rPh sb="16" eb="19">
      <t>グタイテキ</t>
    </rPh>
    <rPh sb="20" eb="22">
      <t>キサイ</t>
    </rPh>
    <phoneticPr fontId="9"/>
  </si>
  <si>
    <t>導入機器等</t>
    <rPh sb="0" eb="2">
      <t>ドウニュウ</t>
    </rPh>
    <rPh sb="2" eb="4">
      <t>キキ</t>
    </rPh>
    <rPh sb="4" eb="5">
      <t>トウ</t>
    </rPh>
    <phoneticPr fontId="6"/>
  </si>
  <si>
    <t>←記載例で「備考」欄に台数の根拠を入れておく</t>
    <rPh sb="1" eb="3">
      <t>キサイ</t>
    </rPh>
    <rPh sb="3" eb="4">
      <t>レイ</t>
    </rPh>
    <rPh sb="6" eb="8">
      <t>ビコウ</t>
    </rPh>
    <rPh sb="9" eb="10">
      <t>ラン</t>
    </rPh>
    <rPh sb="11" eb="13">
      <t>ダイスウ</t>
    </rPh>
    <rPh sb="14" eb="16">
      <t>コンキョ</t>
    </rPh>
    <rPh sb="17" eb="18">
      <t>イ</t>
    </rPh>
    <phoneticPr fontId="6"/>
  </si>
  <si>
    <t>メーカー</t>
    <phoneticPr fontId="6"/>
  </si>
  <si>
    <t>仕様</t>
    <rPh sb="0" eb="2">
      <t>シヨウ</t>
    </rPh>
    <phoneticPr fontId="6"/>
  </si>
  <si>
    <t>備考</t>
    <rPh sb="0" eb="2">
      <t>ビコウ</t>
    </rPh>
    <phoneticPr fontId="6"/>
  </si>
  <si>
    <t>導入に要するＩＣＴ機器
（導入機器、ソフトウェア、メーカー、仕様、台数、選定理由等について記載してください。）</t>
    <rPh sb="0" eb="2">
      <t>ドウニュウ</t>
    </rPh>
    <rPh sb="9" eb="11">
      <t>キキ</t>
    </rPh>
    <rPh sb="13" eb="15">
      <t>ドウニュウ</t>
    </rPh>
    <rPh sb="15" eb="17">
      <t>キキ</t>
    </rPh>
    <rPh sb="30" eb="32">
      <t>シヨウ</t>
    </rPh>
    <rPh sb="36" eb="38">
      <t>センテイ</t>
    </rPh>
    <rPh sb="38" eb="40">
      <t>リユウ</t>
    </rPh>
    <rPh sb="40" eb="41">
      <t>トウ</t>
    </rPh>
    <rPh sb="45" eb="47">
      <t>キサイ</t>
    </rPh>
    <phoneticPr fontId="6"/>
  </si>
  <si>
    <t>　加算単価の申請がある場合、ＩＣＴを活用した組織管理業務、併設サービス等（※併設ショートステイに関する費用は基本単価に含む）における業務改善計画と想定する効果を具体的に記載してください。</t>
    <rPh sb="1" eb="3">
      <t>カサン</t>
    </rPh>
    <rPh sb="3" eb="5">
      <t>タンカ</t>
    </rPh>
    <rPh sb="6" eb="8">
      <t>シンセイ</t>
    </rPh>
    <rPh sb="11" eb="13">
      <t>バアイ</t>
    </rPh>
    <rPh sb="18" eb="20">
      <t>カツヨウ</t>
    </rPh>
    <rPh sb="22" eb="24">
      <t>ソシキ</t>
    </rPh>
    <rPh sb="24" eb="26">
      <t>カンリ</t>
    </rPh>
    <rPh sb="26" eb="28">
      <t>ギョウム</t>
    </rPh>
    <rPh sb="29" eb="31">
      <t>ヘイセツ</t>
    </rPh>
    <rPh sb="35" eb="36">
      <t>トウ</t>
    </rPh>
    <rPh sb="38" eb="40">
      <t>ヘイセツ</t>
    </rPh>
    <rPh sb="48" eb="49">
      <t>カン</t>
    </rPh>
    <rPh sb="51" eb="53">
      <t>ヒヨウ</t>
    </rPh>
    <rPh sb="54" eb="56">
      <t>キホン</t>
    </rPh>
    <rPh sb="56" eb="58">
      <t>タンカ</t>
    </rPh>
    <rPh sb="59" eb="60">
      <t>フク</t>
    </rPh>
    <rPh sb="66" eb="68">
      <t>ギョウム</t>
    </rPh>
    <rPh sb="68" eb="70">
      <t>カイゼン</t>
    </rPh>
    <rPh sb="70" eb="72">
      <t>ケイカク</t>
    </rPh>
    <rPh sb="80" eb="83">
      <t>グタイテキ</t>
    </rPh>
    <rPh sb="84" eb="86">
      <t>キサイ</t>
    </rPh>
    <phoneticPr fontId="9"/>
  </si>
  <si>
    <t>代表者職氏名</t>
    <rPh sb="0" eb="3">
      <t>ダイヒョウシャ</t>
    </rPh>
    <rPh sb="3" eb="4">
      <t>ショク</t>
    </rPh>
    <rPh sb="4" eb="6">
      <t>シメイ</t>
    </rPh>
    <rPh sb="5" eb="6">
      <t>メイ</t>
    </rPh>
    <phoneticPr fontId="6"/>
  </si>
  <si>
    <t>１-２　現在の事業所の状況</t>
    <rPh sb="4" eb="6">
      <t>ゲンザイ</t>
    </rPh>
    <rPh sb="7" eb="9">
      <t>ジギョウ</t>
    </rPh>
    <rPh sb="9" eb="10">
      <t>ショ</t>
    </rPh>
    <rPh sb="11" eb="13">
      <t>ジョウキョウ</t>
    </rPh>
    <phoneticPr fontId="9"/>
  </si>
  <si>
    <t>　※ＨＰ等での公表は２－１以降</t>
    <rPh sb="4" eb="5">
      <t>トウ</t>
    </rPh>
    <rPh sb="7" eb="9">
      <t>コウヒョウ</t>
    </rPh>
    <rPh sb="13" eb="15">
      <t>イコウ</t>
    </rPh>
    <phoneticPr fontId="6"/>
  </si>
  <si>
    <t>（　　　　　　　　　　　　　　　　　　　　　　　　　　　）</t>
    <phoneticPr fontId="6"/>
  </si>
  <si>
    <t>（　　　　床）</t>
    <rPh sb="5" eb="6">
      <t>ショウ</t>
    </rPh>
    <phoneticPr fontId="6"/>
  </si>
  <si>
    <t>※補助申請年度の４月１日時点の情報を記入してください。</t>
    <rPh sb="1" eb="3">
      <t>ホジョ</t>
    </rPh>
    <rPh sb="3" eb="5">
      <t>シンセイ</t>
    </rPh>
    <rPh sb="5" eb="7">
      <t>ネンド</t>
    </rPh>
    <phoneticPr fontId="6"/>
  </si>
  <si>
    <t>　外部コンサルティングの活用</t>
    <rPh sb="1" eb="3">
      <t>ガイブ</t>
    </rPh>
    <rPh sb="12" eb="14">
      <t>カツヨウ</t>
    </rPh>
    <phoneticPr fontId="6"/>
  </si>
  <si>
    <t>実施予定</t>
    <phoneticPr fontId="6"/>
  </si>
  <si>
    <t>ＷｉＦｉ環境　</t>
    <rPh sb="4" eb="6">
      <t>カンキョウ</t>
    </rPh>
    <phoneticPr fontId="6"/>
  </si>
  <si>
    <t>（</t>
    <phoneticPr fontId="6"/>
  </si>
  <si>
    <t>　・</t>
    <phoneticPr fontId="6"/>
  </si>
  <si>
    <t>）</t>
    <phoneticPr fontId="6"/>
  </si>
  <si>
    <t>　加算単価の申請</t>
    <rPh sb="1" eb="3">
      <t>カサン</t>
    </rPh>
    <rPh sb="3" eb="5">
      <t>タンカ</t>
    </rPh>
    <rPh sb="6" eb="8">
      <t>シンセイ</t>
    </rPh>
    <phoneticPr fontId="6"/>
  </si>
  <si>
    <t>　整備内容：</t>
    <rPh sb="1" eb="3">
      <t>セイビ</t>
    </rPh>
    <rPh sb="3" eb="5">
      <t>ナイヨウ</t>
    </rPh>
    <phoneticPr fontId="6"/>
  </si>
  <si>
    <t>小　計（Ａ）</t>
    <rPh sb="0" eb="1">
      <t>ショウ</t>
    </rPh>
    <phoneticPr fontId="6"/>
  </si>
  <si>
    <t>　　　　支出予定額の積算、内訳等が確認できないものは、対象として認めない。</t>
    <rPh sb="4" eb="6">
      <t>シシュツ</t>
    </rPh>
    <rPh sb="6" eb="8">
      <t>ヨテイ</t>
    </rPh>
    <rPh sb="8" eb="9">
      <t>ガク</t>
    </rPh>
    <rPh sb="10" eb="12">
      <t>セキサン</t>
    </rPh>
    <rPh sb="13" eb="15">
      <t>ウチワケ</t>
    </rPh>
    <rPh sb="15" eb="16">
      <t>トウ</t>
    </rPh>
    <rPh sb="17" eb="19">
      <t>カクニン</t>
    </rPh>
    <rPh sb="27" eb="29">
      <t>タイショウ</t>
    </rPh>
    <rPh sb="32" eb="33">
      <t>ミト</t>
    </rPh>
    <phoneticPr fontId="6"/>
  </si>
  <si>
    <t>小　計（Ｂ）</t>
    <rPh sb="0" eb="1">
      <t>ショウ</t>
    </rPh>
    <phoneticPr fontId="6"/>
  </si>
  <si>
    <t>※職員数は、併設ショートステイを含めて記載し、その他併設サービスは含まずに記載ください。</t>
    <rPh sb="1" eb="3">
      <t>ショクイン</t>
    </rPh>
    <rPh sb="3" eb="4">
      <t>カズ</t>
    </rPh>
    <rPh sb="6" eb="8">
      <t>ヘイセツ</t>
    </rPh>
    <rPh sb="16" eb="17">
      <t>フク</t>
    </rPh>
    <rPh sb="19" eb="21">
      <t>キサイ</t>
    </rPh>
    <rPh sb="25" eb="26">
      <t>タ</t>
    </rPh>
    <rPh sb="26" eb="28">
      <t>ヘイセツ</t>
    </rPh>
    <rPh sb="33" eb="34">
      <t>フク</t>
    </rPh>
    <rPh sb="37" eb="39">
      <t>キサイ</t>
    </rPh>
    <phoneticPr fontId="6"/>
  </si>
  <si>
    <t>※議事録はＨＰ公表なし</t>
    <rPh sb="1" eb="4">
      <t>ギジロク</t>
    </rPh>
    <rPh sb="7" eb="9">
      <t>コウヒョウ</t>
    </rPh>
    <phoneticPr fontId="6"/>
  </si>
  <si>
    <t>（１）利用者又は利用者の居室に関すること</t>
    <rPh sb="3" eb="6">
      <t>リヨウシャ</t>
    </rPh>
    <rPh sb="6" eb="7">
      <t>マタ</t>
    </rPh>
    <rPh sb="8" eb="11">
      <t>リヨウシャ</t>
    </rPh>
    <rPh sb="12" eb="14">
      <t>キョシツ</t>
    </rPh>
    <rPh sb="15" eb="16">
      <t>カン</t>
    </rPh>
    <phoneticPr fontId="6"/>
  </si>
  <si>
    <t>追加資料</t>
    <phoneticPr fontId="6"/>
  </si>
  <si>
    <t>※見守り支援機器を導入する場合</t>
    <rPh sb="13" eb="15">
      <t>バアイ</t>
    </rPh>
    <phoneticPr fontId="6"/>
  </si>
  <si>
    <t>※追加資料はＨＰ公表なし</t>
    <rPh sb="1" eb="3">
      <t>ツイカ</t>
    </rPh>
    <rPh sb="3" eb="5">
      <t>シリョウ</t>
    </rPh>
    <rPh sb="8" eb="10">
      <t>コウヒョウ</t>
    </rPh>
    <phoneticPr fontId="6"/>
  </si>
  <si>
    <t>身体拘束に抵触しないか確認するため、以下を別途提出すること。（身体拘束廃止未実施減算のおそれあり）
・身体的拘束の適正化のための指針
・見守り支援機器活用に対する考え方（指針に記されていない場合は別途提出）</t>
    <rPh sb="11" eb="13">
      <t>カクニン</t>
    </rPh>
    <rPh sb="21" eb="23">
      <t>ベット</t>
    </rPh>
    <rPh sb="23" eb="25">
      <t>テイシュツ</t>
    </rPh>
    <phoneticPr fontId="6"/>
  </si>
  <si>
    <t>本体施設、加算単価の対象となる併設サービス、それ以外が区別できるよう平面図を色分けすること</t>
    <rPh sb="0" eb="2">
      <t>ホンタイ</t>
    </rPh>
    <rPh sb="2" eb="4">
      <t>シセツ</t>
    </rPh>
    <rPh sb="5" eb="7">
      <t>カサン</t>
    </rPh>
    <rPh sb="7" eb="9">
      <t>タンカ</t>
    </rPh>
    <rPh sb="10" eb="12">
      <t>タイショウ</t>
    </rPh>
    <rPh sb="15" eb="17">
      <t>ヘイセツ</t>
    </rPh>
    <rPh sb="24" eb="26">
      <t>イガイ</t>
    </rPh>
    <rPh sb="27" eb="29">
      <t>クベツ</t>
    </rPh>
    <rPh sb="34" eb="37">
      <t>ヘイメンズ</t>
    </rPh>
    <rPh sb="38" eb="40">
      <t>イロワ</t>
    </rPh>
    <phoneticPr fontId="6"/>
  </si>
  <si>
    <t>（注）契約書等の写しを添付し、補助対象経費の内容について具体的にわかるようにすること。</t>
    <rPh sb="3" eb="6">
      <t>ケイヤクショ</t>
    </rPh>
    <rPh sb="6" eb="7">
      <t>トウ</t>
    </rPh>
    <rPh sb="11" eb="13">
      <t>テンプ</t>
    </rPh>
    <rPh sb="15" eb="17">
      <t>ホジョ</t>
    </rPh>
    <rPh sb="16" eb="17">
      <t>スケ</t>
    </rPh>
    <rPh sb="17" eb="19">
      <t>タイショウ</t>
    </rPh>
    <phoneticPr fontId="6"/>
  </si>
  <si>
    <t>小　計（Ｃ）</t>
    <rPh sb="0" eb="1">
      <t>ショウ</t>
    </rPh>
    <phoneticPr fontId="6"/>
  </si>
  <si>
    <t>（ア）見守り支援機器</t>
    <rPh sb="3" eb="5">
      <t>ミマモ</t>
    </rPh>
    <rPh sb="6" eb="8">
      <t>シエン</t>
    </rPh>
    <rPh sb="8" eb="10">
      <t>キキ</t>
    </rPh>
    <phoneticPr fontId="6"/>
  </si>
  <si>
    <t>（ウ）通信環境整備</t>
    <rPh sb="3" eb="5">
      <t>ツウシン</t>
    </rPh>
    <rPh sb="5" eb="7">
      <t>カンキョウ</t>
    </rPh>
    <rPh sb="7" eb="9">
      <t>セイビ</t>
    </rPh>
    <phoneticPr fontId="6"/>
  </si>
  <si>
    <t>実績調書</t>
    <phoneticPr fontId="6"/>
  </si>
  <si>
    <t>別紙３-１-１</t>
    <phoneticPr fontId="6"/>
  </si>
  <si>
    <t>実績内訳書</t>
    <rPh sb="0" eb="2">
      <t>ジッセキ</t>
    </rPh>
    <rPh sb="2" eb="5">
      <t>ウチワケショ</t>
    </rPh>
    <phoneticPr fontId="6"/>
  </si>
  <si>
    <t>科目（選択）</t>
    <rPh sb="0" eb="2">
      <t>カモク</t>
    </rPh>
    <rPh sb="3" eb="5">
      <t>センタク</t>
    </rPh>
    <phoneticPr fontId="6"/>
  </si>
  <si>
    <t>支出月</t>
    <rPh sb="0" eb="2">
      <t>シシュツ</t>
    </rPh>
    <rPh sb="2" eb="3">
      <t>ツキ</t>
    </rPh>
    <phoneticPr fontId="6"/>
  </si>
  <si>
    <t>支出額（円）</t>
    <rPh sb="0" eb="2">
      <t>シシュツ</t>
    </rPh>
    <rPh sb="2" eb="3">
      <t>ガク</t>
    </rPh>
    <rPh sb="4" eb="5">
      <t>エン</t>
    </rPh>
    <phoneticPr fontId="6"/>
  </si>
  <si>
    <t>総事業費
（円）
（Ａ）</t>
    <rPh sb="0" eb="4">
      <t>ソウジギョウヒ</t>
    </rPh>
    <phoneticPr fontId="6"/>
  </si>
  <si>
    <t>補助基準額
（円）
（E）</t>
    <phoneticPr fontId="6"/>
  </si>
  <si>
    <t>ＤとＥを比較して
少ない方の額
（円）
（Ｆ）</t>
    <rPh sb="4" eb="6">
      <t>ヒカク</t>
    </rPh>
    <rPh sb="9" eb="10">
      <t>スク</t>
    </rPh>
    <rPh sb="12" eb="13">
      <t>カタ</t>
    </rPh>
    <rPh sb="14" eb="15">
      <t>ガク</t>
    </rPh>
    <rPh sb="17" eb="18">
      <t>エン</t>
    </rPh>
    <phoneticPr fontId="6"/>
  </si>
  <si>
    <t>既交付決定額
（円）
（Ｈ）</t>
    <rPh sb="0" eb="1">
      <t>スデ</t>
    </rPh>
    <rPh sb="1" eb="3">
      <t>コウフ</t>
    </rPh>
    <rPh sb="3" eb="5">
      <t>ケッテイ</t>
    </rPh>
    <rPh sb="5" eb="6">
      <t>ガク</t>
    </rPh>
    <rPh sb="8" eb="9">
      <t>エン</t>
    </rPh>
    <phoneticPr fontId="6"/>
  </si>
  <si>
    <t>増減額
（円）
（Ｉ=Ｇ－Ｈ）</t>
    <rPh sb="0" eb="2">
      <t>ゾウゲン</t>
    </rPh>
    <rPh sb="2" eb="3">
      <t>ガク</t>
    </rPh>
    <rPh sb="5" eb="6">
      <t>エン</t>
    </rPh>
    <phoneticPr fontId="6"/>
  </si>
  <si>
    <t>対象経費の
実支出額
（円）
（Ｂ）</t>
    <rPh sb="0" eb="2">
      <t>タイショウ</t>
    </rPh>
    <rPh sb="2" eb="4">
      <t>ケイヒ</t>
    </rPh>
    <rPh sb="6" eb="9">
      <t>ジツシシュツ</t>
    </rPh>
    <rPh sb="9" eb="10">
      <t>ガク</t>
    </rPh>
    <rPh sb="12" eb="13">
      <t>エン</t>
    </rPh>
    <phoneticPr fontId="6"/>
  </si>
  <si>
    <t>差引後
実支出額
（円）
（Ｄ＝Ｂ－Ｃ）</t>
    <rPh sb="0" eb="2">
      <t>サシヒキ</t>
    </rPh>
    <rPh sb="2" eb="3">
      <t>ゴ</t>
    </rPh>
    <rPh sb="4" eb="7">
      <t>ジツシシュツ</t>
    </rPh>
    <rPh sb="7" eb="8">
      <t>ガク</t>
    </rPh>
    <rPh sb="10" eb="11">
      <t>エン</t>
    </rPh>
    <phoneticPr fontId="6"/>
  </si>
  <si>
    <t>（注１）申請額は、千円未満を切り捨てた額とすること。</t>
    <phoneticPr fontId="6"/>
  </si>
  <si>
    <t>TEL</t>
    <phoneticPr fontId="6"/>
  </si>
  <si>
    <t>e-mail</t>
    <phoneticPr fontId="6"/>
  </si>
  <si>
    <t>　　第　　　号</t>
    <rPh sb="2" eb="3">
      <t>ダイ</t>
    </rPh>
    <rPh sb="6" eb="7">
      <t>ゴウ</t>
    </rPh>
    <phoneticPr fontId="6"/>
  </si>
  <si>
    <t>１ 歳入の部</t>
    <rPh sb="2" eb="4">
      <t>サイニュウ</t>
    </rPh>
    <rPh sb="5" eb="6">
      <t>ブ</t>
    </rPh>
    <phoneticPr fontId="6"/>
  </si>
  <si>
    <t>（単位：円）</t>
    <rPh sb="1" eb="3">
      <t>タンイ</t>
    </rPh>
    <rPh sb="4" eb="5">
      <t>エン</t>
    </rPh>
    <phoneticPr fontId="6"/>
  </si>
  <si>
    <t>区　　分</t>
    <rPh sb="0" eb="1">
      <t>ク</t>
    </rPh>
    <rPh sb="3" eb="4">
      <t>フン</t>
    </rPh>
    <phoneticPr fontId="6"/>
  </si>
  <si>
    <t>備　　考</t>
    <rPh sb="0" eb="1">
      <t>ソナエ</t>
    </rPh>
    <rPh sb="3" eb="4">
      <t>コウ</t>
    </rPh>
    <phoneticPr fontId="6"/>
  </si>
  <si>
    <t>合　　計</t>
    <rPh sb="0" eb="1">
      <t>ア</t>
    </rPh>
    <rPh sb="3" eb="4">
      <t>ケイ</t>
    </rPh>
    <phoneticPr fontId="6"/>
  </si>
  <si>
    <t>２　歳出の部</t>
    <rPh sb="2" eb="4">
      <t>サイシュツ</t>
    </rPh>
    <rPh sb="5" eb="6">
      <t>ブ</t>
    </rPh>
    <phoneticPr fontId="6"/>
  </si>
  <si>
    <t>　　</t>
    <phoneticPr fontId="6"/>
  </si>
  <si>
    <t>本書は、原本と相違ないことを証明します。</t>
  </si>
  <si>
    <t>印</t>
    <rPh sb="0" eb="1">
      <t>イン</t>
    </rPh>
    <phoneticPr fontId="6"/>
  </si>
  <si>
    <t>実績額（円）
（ＧとＨを比較して少ない方の額）</t>
    <rPh sb="0" eb="2">
      <t>ジッセキ</t>
    </rPh>
    <phoneticPr fontId="6"/>
  </si>
  <si>
    <t>別紙３-３</t>
    <phoneticPr fontId="6"/>
  </si>
  <si>
    <t>円</t>
    <rPh sb="0" eb="1">
      <t>エン</t>
    </rPh>
    <phoneticPr fontId="6"/>
  </si>
  <si>
    <t>　　　　年　　月　　日</t>
    <phoneticPr fontId="6"/>
  </si>
  <si>
    <t>（イ）情報共有のための通信機器、業務支援のためのソフトウェア等</t>
    <rPh sb="11" eb="13">
      <t>ツウシン</t>
    </rPh>
    <rPh sb="13" eb="15">
      <t>キキ</t>
    </rPh>
    <phoneticPr fontId="6"/>
  </si>
  <si>
    <t>１　利用者支援業務の効率化に資するデジタル機器の導入等</t>
    <rPh sb="5" eb="7">
      <t>シエン</t>
    </rPh>
    <rPh sb="26" eb="27">
      <t>トウ</t>
    </rPh>
    <phoneticPr fontId="6"/>
  </si>
  <si>
    <t>２　介護従事者の負担軽減等に資するロボット介護機器の導入等</t>
    <rPh sb="12" eb="13">
      <t>ナド</t>
    </rPh>
    <rPh sb="21" eb="23">
      <t>カイゴ</t>
    </rPh>
    <rPh sb="28" eb="29">
      <t>トウ</t>
    </rPh>
    <phoneticPr fontId="6"/>
  </si>
  <si>
    <t>小　計（Ｄ）</t>
    <rPh sb="0" eb="1">
      <t>ショウ</t>
    </rPh>
    <rPh sb="2" eb="3">
      <t>ケイ</t>
    </rPh>
    <phoneticPr fontId="6"/>
  </si>
  <si>
    <t>（事業所種別・定員数）</t>
    <rPh sb="1" eb="3">
      <t>ジギョウ</t>
    </rPh>
    <rPh sb="3" eb="4">
      <t>ショ</t>
    </rPh>
    <rPh sb="4" eb="6">
      <t>シュベツ</t>
    </rPh>
    <rPh sb="7" eb="9">
      <t>テイイン</t>
    </rPh>
    <rPh sb="9" eb="10">
      <t>スウ</t>
    </rPh>
    <phoneticPr fontId="6"/>
  </si>
  <si>
    <t>３　機器選定等に係るアドバイザー費用</t>
    <rPh sb="2" eb="4">
      <t>キキ</t>
    </rPh>
    <rPh sb="4" eb="6">
      <t>センテイ</t>
    </rPh>
    <rPh sb="6" eb="7">
      <t>トウ</t>
    </rPh>
    <rPh sb="8" eb="9">
      <t>カカ</t>
    </rPh>
    <rPh sb="16" eb="18">
      <t>ヒヨウ</t>
    </rPh>
    <phoneticPr fontId="6"/>
  </si>
  <si>
    <t>小　計（Ｅ）</t>
    <rPh sb="0" eb="1">
      <t>ショウ</t>
    </rPh>
    <phoneticPr fontId="6"/>
  </si>
  <si>
    <t>合　計（Ａ+Ｂ+Ｃ+Ｄ+Ｅ）（補助対象経費）</t>
    <rPh sb="15" eb="17">
      <t>ホジョ</t>
    </rPh>
    <rPh sb="17" eb="19">
      <t>タイショウ</t>
    </rPh>
    <rPh sb="19" eb="21">
      <t>ケイヒ</t>
    </rPh>
    <phoneticPr fontId="6"/>
  </si>
  <si>
    <t>【基本情報】</t>
    <rPh sb="1" eb="3">
      <t>キホン</t>
    </rPh>
    <rPh sb="3" eb="5">
      <t>ジョウホウ</t>
    </rPh>
    <phoneticPr fontId="6"/>
  </si>
  <si>
    <t>フリガナ</t>
    <phoneticPr fontId="6"/>
  </si>
  <si>
    <t>事業所名</t>
    <rPh sb="0" eb="3">
      <t>ジギョウショ</t>
    </rPh>
    <rPh sb="3" eb="4">
      <t>メイ</t>
    </rPh>
    <phoneticPr fontId="6"/>
  </si>
  <si>
    <t>（補助実績）</t>
    <rPh sb="1" eb="3">
      <t>ホジョ</t>
    </rPh>
    <rPh sb="3" eb="5">
      <t>ジッセキ</t>
    </rPh>
    <phoneticPr fontId="6"/>
  </si>
  <si>
    <t>（補助年度）</t>
    <rPh sb="1" eb="3">
      <t>ホジョ</t>
    </rPh>
    <rPh sb="3" eb="5">
      <t>ネンド</t>
    </rPh>
    <phoneticPr fontId="6"/>
  </si>
  <si>
    <t>　　移乗介護</t>
    <phoneticPr fontId="6"/>
  </si>
  <si>
    <t>排泄支援</t>
    <phoneticPr fontId="6"/>
  </si>
  <si>
    <t>入浴支援</t>
  </si>
  <si>
    <t>　　移動支援</t>
    <phoneticPr fontId="6"/>
  </si>
  <si>
    <t>見守り・コミュニケーション</t>
  </si>
  <si>
    <t>業務内容</t>
    <rPh sb="0" eb="2">
      <t>ギョウム</t>
    </rPh>
    <rPh sb="2" eb="4">
      <t>ナイヨウ</t>
    </rPh>
    <phoneticPr fontId="6"/>
  </si>
  <si>
    <t>A.業務従事者数</t>
    <rPh sb="2" eb="4">
      <t>ギョウム</t>
    </rPh>
    <rPh sb="4" eb="7">
      <t>ジュウジシャ</t>
    </rPh>
    <rPh sb="7" eb="8">
      <t>スウ</t>
    </rPh>
    <phoneticPr fontId="28"/>
  </si>
  <si>
    <t>発生件数</t>
    <rPh sb="0" eb="2">
      <t>ハッセイ</t>
    </rPh>
    <rPh sb="2" eb="4">
      <t>ケンスウ</t>
    </rPh>
    <phoneticPr fontId="6"/>
  </si>
  <si>
    <t>D. 1件当たりの
平均処理時間（分）</t>
    <phoneticPr fontId="6"/>
  </si>
  <si>
    <t>人時間
E（A×C×D）</t>
    <phoneticPr fontId="6"/>
  </si>
  <si>
    <t>直接介護</t>
    <rPh sb="0" eb="2">
      <t>チョクセツ</t>
    </rPh>
    <rPh sb="2" eb="4">
      <t>カイゴ</t>
    </rPh>
    <phoneticPr fontId="6"/>
  </si>
  <si>
    <t>１　移動・移乗・体位変換</t>
    <rPh sb="2" eb="4">
      <t>イドウ</t>
    </rPh>
    <rPh sb="5" eb="7">
      <t>イジョウ</t>
    </rPh>
    <rPh sb="8" eb="10">
      <t>タイイ</t>
    </rPh>
    <rPh sb="10" eb="12">
      <t>ヘンカン</t>
    </rPh>
    <phoneticPr fontId="6"/>
  </si>
  <si>
    <t>２　排泄介助・支援</t>
    <rPh sb="2" eb="4">
      <t>ハイセツ</t>
    </rPh>
    <rPh sb="4" eb="6">
      <t>カイジョ</t>
    </rPh>
    <rPh sb="7" eb="9">
      <t>シエン</t>
    </rPh>
    <phoneticPr fontId="6"/>
  </si>
  <si>
    <t>３　生活自立支援（※1）</t>
    <rPh sb="2" eb="4">
      <t>セイカツ</t>
    </rPh>
    <rPh sb="4" eb="6">
      <t>ジリツ</t>
    </rPh>
    <rPh sb="6" eb="8">
      <t>シエン</t>
    </rPh>
    <phoneticPr fontId="6"/>
  </si>
  <si>
    <t>４　行動上の問題への対応（※2）</t>
    <rPh sb="2" eb="5">
      <t>コウドウジョウ</t>
    </rPh>
    <rPh sb="6" eb="8">
      <t>モンダイ</t>
    </rPh>
    <rPh sb="10" eb="12">
      <t>タイオウ</t>
    </rPh>
    <phoneticPr fontId="6"/>
  </si>
  <si>
    <t>５　その他の直接介護</t>
    <rPh sb="4" eb="5">
      <t>タ</t>
    </rPh>
    <rPh sb="6" eb="8">
      <t>チョクセツ</t>
    </rPh>
    <rPh sb="8" eb="10">
      <t>カイゴ</t>
    </rPh>
    <phoneticPr fontId="6"/>
  </si>
  <si>
    <t>間接業務</t>
    <rPh sb="0" eb="2">
      <t>カンセツ</t>
    </rPh>
    <rPh sb="2" eb="4">
      <t>ギョウム</t>
    </rPh>
    <phoneticPr fontId="6"/>
  </si>
  <si>
    <t>６　巡回・移動</t>
    <rPh sb="2" eb="4">
      <t>ジュンカイ</t>
    </rPh>
    <rPh sb="5" eb="7">
      <t>イドウ</t>
    </rPh>
    <phoneticPr fontId="6"/>
  </si>
  <si>
    <t>７　記録・文書作成・連絡調整等（※3）</t>
    <rPh sb="2" eb="4">
      <t>キロク</t>
    </rPh>
    <rPh sb="5" eb="7">
      <t>ブンショ</t>
    </rPh>
    <rPh sb="7" eb="9">
      <t>サクセイ</t>
    </rPh>
    <rPh sb="10" eb="12">
      <t>レンラク</t>
    </rPh>
    <rPh sb="12" eb="14">
      <t>チョウセイ</t>
    </rPh>
    <rPh sb="14" eb="15">
      <t>トウ</t>
    </rPh>
    <phoneticPr fontId="6"/>
  </si>
  <si>
    <t>８　見守り機器の使用・確認</t>
    <rPh sb="2" eb="4">
      <t>ミマモ</t>
    </rPh>
    <rPh sb="5" eb="7">
      <t>キキ</t>
    </rPh>
    <rPh sb="8" eb="10">
      <t>シヨウ</t>
    </rPh>
    <rPh sb="11" eb="13">
      <t>カクニン</t>
    </rPh>
    <phoneticPr fontId="6"/>
  </si>
  <si>
    <t>９　その他の間接業務</t>
    <rPh sb="4" eb="5">
      <t>タ</t>
    </rPh>
    <rPh sb="6" eb="8">
      <t>カンセツ</t>
    </rPh>
    <rPh sb="8" eb="10">
      <t>ギョウム</t>
    </rPh>
    <phoneticPr fontId="6"/>
  </si>
  <si>
    <t>A.業務従事者数</t>
    <phoneticPr fontId="28"/>
  </si>
  <si>
    <t>　年間業務時間数想定削減率（％）</t>
    <rPh sb="1" eb="3">
      <t>ネンカン</t>
    </rPh>
    <rPh sb="3" eb="5">
      <t>ギョウム</t>
    </rPh>
    <rPh sb="5" eb="8">
      <t>ジカンスウ</t>
    </rPh>
    <rPh sb="8" eb="10">
      <t>ソウテイ</t>
    </rPh>
    <rPh sb="10" eb="12">
      <t>サクゲン</t>
    </rPh>
    <rPh sb="12" eb="13">
      <t>リツ</t>
    </rPh>
    <phoneticPr fontId="6"/>
  </si>
  <si>
    <t>パソコン</t>
    <phoneticPr fontId="6"/>
  </si>
  <si>
    <t>スマートフォン</t>
    <phoneticPr fontId="6"/>
  </si>
  <si>
    <t>タブレット</t>
    <phoneticPr fontId="6"/>
  </si>
  <si>
    <t>インカム</t>
    <phoneticPr fontId="6"/>
  </si>
  <si>
    <t>業務従事者数</t>
    <rPh sb="0" eb="2">
      <t>ギョウム</t>
    </rPh>
    <rPh sb="2" eb="5">
      <t>ジュウジシャ</t>
    </rPh>
    <rPh sb="5" eb="6">
      <t>スウ</t>
    </rPh>
    <phoneticPr fontId="28"/>
  </si>
  <si>
    <t>C. 1件当たりの
平均処理時間</t>
    <rPh sb="4" eb="5">
      <t>ケン</t>
    </rPh>
    <rPh sb="5" eb="6">
      <t>ア</t>
    </rPh>
    <rPh sb="10" eb="12">
      <t>ヘイキン</t>
    </rPh>
    <rPh sb="12" eb="14">
      <t>ショリ</t>
    </rPh>
    <rPh sb="14" eb="16">
      <t>ジカン</t>
    </rPh>
    <phoneticPr fontId="6"/>
  </si>
  <si>
    <t>年間業務時間
D（B×C）</t>
    <rPh sb="0" eb="2">
      <t>ネンカン</t>
    </rPh>
    <rPh sb="2" eb="4">
      <t>ギョウム</t>
    </rPh>
    <rPh sb="4" eb="6">
      <t>ジカン</t>
    </rPh>
    <phoneticPr fontId="6"/>
  </si>
  <si>
    <t>A.ひと月当たり</t>
    <rPh sb="4" eb="5">
      <t>ツキ</t>
    </rPh>
    <rPh sb="5" eb="6">
      <t>ア</t>
    </rPh>
    <phoneticPr fontId="6"/>
  </si>
  <si>
    <t>B.年間発生件数
（A×12）</t>
    <rPh sb="2" eb="4">
      <t>ネンカン</t>
    </rPh>
    <rPh sb="4" eb="6">
      <t>ハッセイ</t>
    </rPh>
    <rPh sb="6" eb="8">
      <t>ケンスウ</t>
    </rPh>
    <phoneticPr fontId="6"/>
  </si>
  <si>
    <t>作成文書</t>
    <rPh sb="0" eb="2">
      <t>サクセイ</t>
    </rPh>
    <rPh sb="2" eb="4">
      <t>ブンショ</t>
    </rPh>
    <phoneticPr fontId="6"/>
  </si>
  <si>
    <t>作成文書量</t>
    <rPh sb="0" eb="2">
      <t>サクセイ</t>
    </rPh>
    <rPh sb="2" eb="5">
      <t>ブンショリョウ</t>
    </rPh>
    <phoneticPr fontId="6"/>
  </si>
  <si>
    <t>B.年間作成文書量
（A×12）</t>
    <rPh sb="2" eb="4">
      <t>ネンカン</t>
    </rPh>
    <rPh sb="4" eb="6">
      <t>サクセイ</t>
    </rPh>
    <rPh sb="6" eb="8">
      <t>ブンショ</t>
    </rPh>
    <rPh sb="8" eb="9">
      <t>リョウ</t>
    </rPh>
    <phoneticPr fontId="6"/>
  </si>
  <si>
    <t>１～10人</t>
  </si>
  <si>
    <t>11～20人</t>
  </si>
  <si>
    <t>21～30人</t>
  </si>
  <si>
    <t>単位（円）</t>
    <rPh sb="0" eb="2">
      <t>タンイ</t>
    </rPh>
    <rPh sb="3" eb="4">
      <t>エン</t>
    </rPh>
    <phoneticPr fontId="6"/>
  </si>
  <si>
    <t>31～50人</t>
    <phoneticPr fontId="6"/>
  </si>
  <si>
    <t>51～70人</t>
  </si>
  <si>
    <t>71～90人</t>
  </si>
  <si>
    <t>91～110人</t>
  </si>
  <si>
    <t>111人～</t>
    <phoneticPr fontId="6"/>
  </si>
  <si>
    <r>
      <t>・支出予定額の積算、内訳等が確認できないものは、対象として認めない。</t>
    </r>
    <r>
      <rPr>
        <b/>
        <u/>
        <sz val="12"/>
        <color rgb="FFFF0000"/>
        <rFont val="ＭＳ 明朝"/>
        <family val="1"/>
        <charset val="128"/>
      </rPr>
      <t/>
    </r>
    <phoneticPr fontId="6"/>
  </si>
  <si>
    <t xml:space="preserve">・ハードウェアについては、一気通貫できる福祉・介護システムを導入するためのものに限る。既存システムでも可。
</t>
    <rPh sb="13" eb="17">
      <t>イッキツウカン</t>
    </rPh>
    <rPh sb="20" eb="22">
      <t>フクシ</t>
    </rPh>
    <rPh sb="23" eb="25">
      <t>カイゴ</t>
    </rPh>
    <rPh sb="30" eb="32">
      <t>ドウニュウ</t>
    </rPh>
    <rPh sb="40" eb="41">
      <t>カギ</t>
    </rPh>
    <rPh sb="43" eb="45">
      <t>キゾン</t>
    </rPh>
    <rPh sb="51" eb="52">
      <t>カ</t>
    </rPh>
    <phoneticPr fontId="6"/>
  </si>
  <si>
    <t>・複数の福祉・介護業務支援システムを連携させることや、既に導入済みである福祉・介護業務支援システムに新たに業務機能を追加すること等により、上記の機能を有する場合も対象とする。</t>
    <phoneticPr fontId="6"/>
  </si>
  <si>
    <t>申請経費</t>
    <rPh sb="0" eb="2">
      <t>シンセイ</t>
    </rPh>
    <rPh sb="2" eb="4">
      <t>ケイヒ</t>
    </rPh>
    <phoneticPr fontId="6"/>
  </si>
  <si>
    <t>記載項目</t>
    <rPh sb="0" eb="2">
      <t>キサイ</t>
    </rPh>
    <rPh sb="2" eb="4">
      <t>コウモク</t>
    </rPh>
    <phoneticPr fontId="6"/>
  </si>
  <si>
    <t>（１）</t>
    <phoneticPr fontId="6"/>
  </si>
  <si>
    <t>情報端末（タブレット端末・スマートフォン等ハードウェア、インカム）導入費及び初期設定費</t>
    <phoneticPr fontId="6"/>
  </si>
  <si>
    <t>通信環境機器等（Wi-Fi、ルーターなど）導入費</t>
    <phoneticPr fontId="6"/>
  </si>
  <si>
    <t>福祉・介護業務支援システム導入前後のコンサルティング経費</t>
    <phoneticPr fontId="6"/>
  </si>
  <si>
    <t>（２）</t>
    <phoneticPr fontId="6"/>
  </si>
  <si>
    <t>⇒文字等を直接入力</t>
    <rPh sb="1" eb="3">
      <t>モジ</t>
    </rPh>
    <rPh sb="3" eb="4">
      <t>トウ</t>
    </rPh>
    <rPh sb="5" eb="7">
      <t>チョクセツ</t>
    </rPh>
    <rPh sb="7" eb="9">
      <t>ニュウリョク</t>
    </rPh>
    <phoneticPr fontId="35"/>
  </si>
  <si>
    <t>メーカー名【記入】</t>
    <rPh sb="4" eb="5">
      <t>メイ</t>
    </rPh>
    <rPh sb="6" eb="8">
      <t>キニュウ</t>
    </rPh>
    <phoneticPr fontId="6"/>
  </si>
  <si>
    <t>単価（円）
【記入】</t>
    <rPh sb="0" eb="2">
      <t>タンカ</t>
    </rPh>
    <rPh sb="3" eb="4">
      <t>エン</t>
    </rPh>
    <rPh sb="7" eb="9">
      <t>キニュウ</t>
    </rPh>
    <phoneticPr fontId="6"/>
  </si>
  <si>
    <t>数量
【記入】</t>
    <rPh sb="0" eb="2">
      <t>スウリョウ</t>
    </rPh>
    <rPh sb="4" eb="6">
      <t>キニュウ</t>
    </rPh>
    <phoneticPr fontId="6"/>
  </si>
  <si>
    <t>初期設定等費用</t>
    <phoneticPr fontId="6"/>
  </si>
  <si>
    <t>合　計</t>
    <rPh sb="0" eb="1">
      <t>ア</t>
    </rPh>
    <phoneticPr fontId="6"/>
  </si>
  <si>
    <t>（２）福祉・介護業務支援システム導入前後のコンサルティング経費</t>
    <phoneticPr fontId="6"/>
  </si>
  <si>
    <t>介護業務支援システム（ソフトウェアやクラウドサービス）の導入経費</t>
    <rPh sb="0" eb="2">
      <t>カイゴ</t>
    </rPh>
    <rPh sb="2" eb="4">
      <t>ギョウム</t>
    </rPh>
    <rPh sb="4" eb="6">
      <t>シエン</t>
    </rPh>
    <rPh sb="28" eb="30">
      <t>ドウニュウ</t>
    </rPh>
    <rPh sb="30" eb="32">
      <t>ケイヒ</t>
    </rPh>
    <phoneticPr fontId="6"/>
  </si>
  <si>
    <t>ハードウェア（タブレット端末等）の導入経費</t>
    <rPh sb="12" eb="14">
      <t>タンマツ</t>
    </rPh>
    <rPh sb="14" eb="15">
      <t>トウ</t>
    </rPh>
    <rPh sb="17" eb="19">
      <t>ドウニュウ</t>
    </rPh>
    <rPh sb="19" eb="21">
      <t>ケイヒ</t>
    </rPh>
    <phoneticPr fontId="6"/>
  </si>
  <si>
    <t>Ｗｉ－Ｆｉ環境整備に必要なネットワーク機器の導入経費</t>
    <rPh sb="22" eb="24">
      <t>ドウニュウ</t>
    </rPh>
    <rPh sb="24" eb="26">
      <t>ケイヒ</t>
    </rPh>
    <phoneticPr fontId="6"/>
  </si>
  <si>
    <t>ＩＣＴ導入に関する他事業者からの照会等に応じた場合の経費</t>
    <phoneticPr fontId="6"/>
  </si>
  <si>
    <t>介護業務支援システムの選定に関するコンサルティング経費</t>
    <phoneticPr fontId="6"/>
  </si>
  <si>
    <t>介護業務支援システムを活用した業務改善に関するコンサルティング経費</t>
    <phoneticPr fontId="6"/>
  </si>
  <si>
    <t>介護業務支援システムの選定や、システムを活用した業務改善に関するコンサルティング経費</t>
    <rPh sb="20" eb="22">
      <t>カツヨウ</t>
    </rPh>
    <rPh sb="24" eb="26">
      <t>ギョウム</t>
    </rPh>
    <rPh sb="26" eb="28">
      <t>カイゼン</t>
    </rPh>
    <rPh sb="29" eb="30">
      <t>カン</t>
    </rPh>
    <rPh sb="40" eb="42">
      <t>ケイヒ</t>
    </rPh>
    <phoneticPr fontId="6"/>
  </si>
  <si>
    <t>自治体名</t>
    <rPh sb="0" eb="3">
      <t>ジチタイ</t>
    </rPh>
    <rPh sb="3" eb="4">
      <t>メイ</t>
    </rPh>
    <phoneticPr fontId="6"/>
  </si>
  <si>
    <r>
      <t>提供サービス</t>
    </r>
    <r>
      <rPr>
        <sz val="9"/>
        <color theme="1"/>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6"/>
  </si>
  <si>
    <t>（職員数）</t>
    <rPh sb="1" eb="4">
      <t>ショクインスウ</t>
    </rPh>
    <phoneticPr fontId="6"/>
  </si>
  <si>
    <t>実績調書</t>
    <rPh sb="0" eb="2">
      <t>ジッセキ</t>
    </rPh>
    <rPh sb="2" eb="4">
      <t>チョウショ</t>
    </rPh>
    <phoneticPr fontId="6"/>
  </si>
  <si>
    <t>（注）申請額は、千円未満を切り捨てた額とすること。</t>
    <rPh sb="3" eb="5">
      <t>シンセイ</t>
    </rPh>
    <rPh sb="5" eb="6">
      <t>ガク</t>
    </rPh>
    <phoneticPr fontId="6"/>
  </si>
  <si>
    <t>実績内訳書</t>
    <rPh sb="0" eb="2">
      <t>ジッセキ</t>
    </rPh>
    <rPh sb="4" eb="5">
      <t>ショ</t>
    </rPh>
    <phoneticPr fontId="6"/>
  </si>
  <si>
    <t>・次の「申請経費」のうち、今回申請する経費に「〇」を付けること。【必須経費】には、必ず「〇」を付けること。</t>
    <rPh sb="1" eb="2">
      <t>ツギ</t>
    </rPh>
    <rPh sb="4" eb="6">
      <t>シンセイ</t>
    </rPh>
    <rPh sb="6" eb="8">
      <t>ケイヒ</t>
    </rPh>
    <rPh sb="13" eb="15">
      <t>コンカイ</t>
    </rPh>
    <rPh sb="15" eb="17">
      <t>シンセイ</t>
    </rPh>
    <rPh sb="19" eb="21">
      <t>ケイヒ</t>
    </rPh>
    <rPh sb="26" eb="27">
      <t>ツ</t>
    </rPh>
    <rPh sb="33" eb="35">
      <t>ヒッス</t>
    </rPh>
    <rPh sb="35" eb="37">
      <t>ケイヒ</t>
    </rPh>
    <rPh sb="41" eb="42">
      <t>カナラ</t>
    </rPh>
    <rPh sb="47" eb="48">
      <t>ツ</t>
    </rPh>
    <phoneticPr fontId="6"/>
  </si>
  <si>
    <t>・「〇」を付けた経費について、（１）から（４）までの該当する記載項目に、経費別積算内訳等を記載すること。</t>
    <rPh sb="5" eb="6">
      <t>ツ</t>
    </rPh>
    <rPh sb="8" eb="10">
      <t>ケイヒ</t>
    </rPh>
    <rPh sb="26" eb="28">
      <t>ガイトウ</t>
    </rPh>
    <rPh sb="30" eb="32">
      <t>キサイ</t>
    </rPh>
    <rPh sb="32" eb="34">
      <t>コウモク</t>
    </rPh>
    <rPh sb="36" eb="38">
      <t>ケイヒ</t>
    </rPh>
    <rPh sb="38" eb="39">
      <t>ベツ</t>
    </rPh>
    <rPh sb="39" eb="41">
      <t>セキサン</t>
    </rPh>
    <rPh sb="41" eb="43">
      <t>ウチワケ</t>
    </rPh>
    <rPh sb="43" eb="44">
      <t>トウ</t>
    </rPh>
    <rPh sb="45" eb="47">
      <t>キサイ</t>
    </rPh>
    <phoneticPr fontId="6"/>
  </si>
  <si>
    <t>ソフトウェア（開発の際の開発基盤のみは対象外）導入費及び初期設定費</t>
    <phoneticPr fontId="6"/>
  </si>
  <si>
    <t>（３）</t>
    <phoneticPr fontId="6"/>
  </si>
  <si>
    <t>（４）</t>
    <phoneticPr fontId="6"/>
  </si>
  <si>
    <t>⇒プルダウンから該当する選択肢を１つ選択</t>
    <rPh sb="8" eb="10">
      <t>ガイトウ</t>
    </rPh>
    <rPh sb="12" eb="15">
      <t>センタクシ</t>
    </rPh>
    <rPh sb="18" eb="20">
      <t>センタク</t>
    </rPh>
    <phoneticPr fontId="35"/>
  </si>
  <si>
    <t>システム名、デジタル機器名
（品番、型番他）【記入】</t>
    <rPh sb="4" eb="5">
      <t>メイ</t>
    </rPh>
    <rPh sb="10" eb="12">
      <t>キキ</t>
    </rPh>
    <rPh sb="12" eb="13">
      <t>メイ</t>
    </rPh>
    <rPh sb="15" eb="17">
      <t>ヒンバン</t>
    </rPh>
    <rPh sb="18" eb="20">
      <t>カタバン</t>
    </rPh>
    <rPh sb="20" eb="21">
      <t>ホカ</t>
    </rPh>
    <rPh sb="23" eb="25">
      <t>キニュウ</t>
    </rPh>
    <phoneticPr fontId="6"/>
  </si>
  <si>
    <t>導入したシステム・機器等【択一】</t>
    <phoneticPr fontId="6"/>
  </si>
  <si>
    <t>システムの場合は
機能を選択【択一】</t>
    <phoneticPr fontId="6"/>
  </si>
  <si>
    <t>支出月
【記入】</t>
    <rPh sb="0" eb="2">
      <t>シシュツ</t>
    </rPh>
    <rPh sb="2" eb="3">
      <t>ツキ</t>
    </rPh>
    <phoneticPr fontId="6"/>
  </si>
  <si>
    <t>単価（円）
【記入】</t>
    <rPh sb="0" eb="2">
      <t>タンカ</t>
    </rPh>
    <rPh sb="3" eb="4">
      <t>エン</t>
    </rPh>
    <phoneticPr fontId="6"/>
  </si>
  <si>
    <t>数量
【記入】</t>
    <rPh sb="0" eb="2">
      <t>スウリョウ</t>
    </rPh>
    <phoneticPr fontId="6"/>
  </si>
  <si>
    <t>初期設定等に要する費用
【記入】</t>
    <phoneticPr fontId="6"/>
  </si>
  <si>
    <t>領収書等項番
【記入】</t>
    <rPh sb="0" eb="3">
      <t>リョウシュウショ</t>
    </rPh>
    <phoneticPr fontId="6"/>
  </si>
  <si>
    <t>支出(予定)額
（円）【記入】</t>
    <rPh sb="0" eb="2">
      <t>シシュツ</t>
    </rPh>
    <rPh sb="3" eb="5">
      <t>ヨテイ</t>
    </rPh>
    <rPh sb="6" eb="7">
      <t>ガク</t>
    </rPh>
    <rPh sb="9" eb="10">
      <t>エン</t>
    </rPh>
    <phoneticPr fontId="6"/>
  </si>
  <si>
    <t>金額変更理由【記入】
（例）欠品による同等品への変更</t>
    <rPh sb="0" eb="1">
      <t>キン</t>
    </rPh>
    <rPh sb="1" eb="2">
      <t>ガク</t>
    </rPh>
    <rPh sb="2" eb="4">
      <t>ヘンコウ</t>
    </rPh>
    <rPh sb="4" eb="6">
      <t>リユウ</t>
    </rPh>
    <rPh sb="12" eb="13">
      <t>レイ</t>
    </rPh>
    <rPh sb="14" eb="16">
      <t>ケッピン</t>
    </rPh>
    <phoneticPr fontId="6"/>
  </si>
  <si>
    <t>導入費用</t>
  </si>
  <si>
    <t>初期設定等費用</t>
  </si>
  <si>
    <t>コンサルティングの内容【択一】</t>
    <rPh sb="9" eb="11">
      <t>ナイヨウ</t>
    </rPh>
    <rPh sb="12" eb="14">
      <t>タクイツ</t>
    </rPh>
    <phoneticPr fontId="6"/>
  </si>
  <si>
    <t>コンサルティング会社【記入】</t>
    <rPh sb="8" eb="10">
      <t>カイシャ</t>
    </rPh>
    <rPh sb="11" eb="13">
      <t>キニュウ</t>
    </rPh>
    <phoneticPr fontId="6"/>
  </si>
  <si>
    <t>支出月
【記入】</t>
    <rPh sb="0" eb="2">
      <t>シシュツ</t>
    </rPh>
    <rPh sb="2" eb="3">
      <t>ツキ</t>
    </rPh>
    <rPh sb="5" eb="7">
      <t>キニュウ</t>
    </rPh>
    <phoneticPr fontId="6"/>
  </si>
  <si>
    <t>領収書等
項番
【記入】</t>
    <rPh sb="0" eb="3">
      <t>リョウシュウショ</t>
    </rPh>
    <rPh sb="3" eb="4">
      <t>トウ</t>
    </rPh>
    <rPh sb="5" eb="7">
      <t>コウバン</t>
    </rPh>
    <rPh sb="9" eb="11">
      <t>キニュウ</t>
    </rPh>
    <phoneticPr fontId="6"/>
  </si>
  <si>
    <t>単価（円）
【記入】</t>
    <phoneticPr fontId="6"/>
  </si>
  <si>
    <t>数量
【記入】</t>
    <phoneticPr fontId="6"/>
  </si>
  <si>
    <t>支出(予定)額
（円）</t>
    <phoneticPr fontId="6"/>
  </si>
  <si>
    <r>
      <t xml:space="preserve">金額変更理由【記入】
</t>
    </r>
    <r>
      <rPr>
        <sz val="10"/>
        <rFont val="ＭＳ 明朝"/>
        <family val="1"/>
        <charset val="128"/>
      </rPr>
      <t>（例）コンサルティング実施期間の短縮</t>
    </r>
    <rPh sb="22" eb="24">
      <t>ジッシ</t>
    </rPh>
    <rPh sb="24" eb="26">
      <t>キカン</t>
    </rPh>
    <rPh sb="27" eb="29">
      <t>タンシュク</t>
    </rPh>
    <phoneticPr fontId="6"/>
  </si>
  <si>
    <t>ソフトウェア</t>
    <phoneticPr fontId="6"/>
  </si>
  <si>
    <t>その他ハードウェア</t>
    <rPh sb="2" eb="3">
      <t>タ</t>
    </rPh>
    <phoneticPr fontId="6"/>
  </si>
  <si>
    <t>Wi-Fiルーター</t>
    <phoneticPr fontId="6"/>
  </si>
  <si>
    <t>その他通信環境機器</t>
    <rPh sb="2" eb="3">
      <t>タ</t>
    </rPh>
    <rPh sb="3" eb="5">
      <t>ツウシン</t>
    </rPh>
    <rPh sb="5" eb="7">
      <t>カンキョウ</t>
    </rPh>
    <rPh sb="7" eb="9">
      <t>キキ</t>
    </rPh>
    <phoneticPr fontId="6"/>
  </si>
  <si>
    <t>（該当する場合に、チェックしてください。）</t>
    <rPh sb="1" eb="3">
      <t>ガイトウ</t>
    </rPh>
    <rPh sb="5" eb="7">
      <t>バアイ</t>
    </rPh>
    <phoneticPr fontId="6"/>
  </si>
  <si>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rPh sb="33" eb="35">
      <t>サクセイ</t>
    </rPh>
    <rPh sb="44" eb="47">
      <t>イッタイテキ</t>
    </rPh>
    <rPh sb="48" eb="50">
      <t>リヨウ</t>
    </rPh>
    <rPh sb="54" eb="56">
      <t>キキ</t>
    </rPh>
    <rPh sb="57" eb="58">
      <t>ノゾ</t>
    </rPh>
    <phoneticPr fontId="6"/>
  </si>
  <si>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6"/>
  </si>
  <si>
    <t>（１）主な導入機器内容（種別・機器名等）</t>
    <rPh sb="3" eb="4">
      <t>オモ</t>
    </rPh>
    <rPh sb="5" eb="7">
      <t>ドウニュウ</t>
    </rPh>
    <rPh sb="7" eb="9">
      <t>キキ</t>
    </rPh>
    <rPh sb="9" eb="11">
      <t>ナイヨウ</t>
    </rPh>
    <rPh sb="12" eb="14">
      <t>シュベツ</t>
    </rPh>
    <rPh sb="15" eb="17">
      <t>キキ</t>
    </rPh>
    <rPh sb="18" eb="19">
      <t>ナド</t>
    </rPh>
    <phoneticPr fontId="6"/>
  </si>
  <si>
    <t>　機器の種別：</t>
    <rPh sb="1" eb="3">
      <t>キキ</t>
    </rPh>
    <rPh sb="4" eb="6">
      <t>シュベツ</t>
    </rPh>
    <phoneticPr fontId="6"/>
  </si>
  <si>
    <t>機器名(導入台数）：</t>
    <rPh sb="0" eb="2">
      <t>キキ</t>
    </rPh>
    <rPh sb="2" eb="3">
      <t>メイ</t>
    </rPh>
    <rPh sb="4" eb="6">
      <t>ドウニュウ</t>
    </rPh>
    <rPh sb="6" eb="8">
      <t>ダイスウ</t>
    </rPh>
    <phoneticPr fontId="6"/>
  </si>
  <si>
    <t>（２）ロボット機器等導入前の定量的指標及びロボット機器等導入後の定量的指標</t>
    <rPh sb="7" eb="9">
      <t>キキ</t>
    </rPh>
    <rPh sb="9" eb="10">
      <t>トウ</t>
    </rPh>
    <rPh sb="10" eb="13">
      <t>ドウニュウマエ</t>
    </rPh>
    <rPh sb="14" eb="17">
      <t>テイリョウテキ</t>
    </rPh>
    <rPh sb="17" eb="19">
      <t>シヒョウ</t>
    </rPh>
    <rPh sb="19" eb="20">
      <t>オヨ</t>
    </rPh>
    <rPh sb="25" eb="27">
      <t>キキ</t>
    </rPh>
    <rPh sb="27" eb="28">
      <t>トウ</t>
    </rPh>
    <rPh sb="28" eb="30">
      <t>ドウニュウ</t>
    </rPh>
    <rPh sb="30" eb="31">
      <t>ゴ</t>
    </rPh>
    <rPh sb="32" eb="34">
      <t>テイリョウ</t>
    </rPh>
    <rPh sb="33" eb="34">
      <t>ソウテイ</t>
    </rPh>
    <rPh sb="35" eb="37">
      <t>シヒョウ</t>
    </rPh>
    <phoneticPr fontId="6"/>
  </si>
  <si>
    <t>　①　ロボット機器等導入前の業務時間内訳</t>
    <rPh sb="7" eb="9">
      <t>キキ</t>
    </rPh>
    <rPh sb="9" eb="10">
      <t>トウ</t>
    </rPh>
    <rPh sb="10" eb="13">
      <t>ドウニュウマエ</t>
    </rPh>
    <rPh sb="14" eb="16">
      <t>ギョウム</t>
    </rPh>
    <rPh sb="16" eb="18">
      <t>ジカン</t>
    </rPh>
    <rPh sb="18" eb="20">
      <t>ウチワケ</t>
    </rPh>
    <phoneticPr fontId="6"/>
  </si>
  <si>
    <t>D. 1件当たりの
平均処理時間（分）</t>
    <rPh sb="4" eb="5">
      <t>ケン</t>
    </rPh>
    <rPh sb="5" eb="6">
      <t>ア</t>
    </rPh>
    <rPh sb="10" eb="12">
      <t>ヘイキン</t>
    </rPh>
    <rPh sb="12" eb="14">
      <t>ショリ</t>
    </rPh>
    <rPh sb="14" eb="16">
      <t>ジカン</t>
    </rPh>
    <rPh sb="17" eb="18">
      <t>フン</t>
    </rPh>
    <phoneticPr fontId="6"/>
  </si>
  <si>
    <t>人時間
E（A×C×D）</t>
    <rPh sb="0" eb="1">
      <t>ヒト</t>
    </rPh>
    <rPh sb="1" eb="3">
      <t>ジカン</t>
    </rPh>
    <phoneticPr fontId="6"/>
  </si>
  <si>
    <t>B.ひと月当たり</t>
    <rPh sb="4" eb="5">
      <t>ツキ</t>
    </rPh>
    <rPh sb="5" eb="6">
      <t>ア</t>
    </rPh>
    <phoneticPr fontId="6"/>
  </si>
  <si>
    <t>C.年間発生件数（B×12）</t>
    <rPh sb="2" eb="4">
      <t>ネンカン</t>
    </rPh>
    <rPh sb="4" eb="6">
      <t>ハッセイ</t>
    </rPh>
    <rPh sb="6" eb="8">
      <t>ケンスウ</t>
    </rPh>
    <phoneticPr fontId="6"/>
  </si>
  <si>
    <t>以下の※１及び※２については、ロボット機器等導入前の実際の業務状況に即した算出をお願いします。</t>
    <phoneticPr fontId="6"/>
  </si>
  <si>
    <t>＜※１＞B．ひと月当たり発生件数の算出方法</t>
    <phoneticPr fontId="6"/>
  </si>
  <si>
    <t>＜※２＞D．１件当たりの平均処理時間の算出方法</t>
    <phoneticPr fontId="6"/>
  </si>
  <si>
    <t>　②　ロボット機器等導入後の業務時間内訳</t>
    <rPh sb="7" eb="9">
      <t>キキ</t>
    </rPh>
    <rPh sb="9" eb="10">
      <t>トウ</t>
    </rPh>
    <rPh sb="10" eb="13">
      <t>ドウニュウゴ</t>
    </rPh>
    <rPh sb="14" eb="16">
      <t>ギョウム</t>
    </rPh>
    <rPh sb="16" eb="18">
      <t>ジカン</t>
    </rPh>
    <rPh sb="18" eb="20">
      <t>ウチワケ</t>
    </rPh>
    <phoneticPr fontId="6"/>
  </si>
  <si>
    <t>以下の※３及び※４については、ロボット機器等導入後の実際の業務状況に即した算出をお願いします。</t>
    <phoneticPr fontId="6"/>
  </si>
  <si>
    <t>＜※３＞B．ひと月当たり発生件数の算出方法</t>
    <phoneticPr fontId="6"/>
  </si>
  <si>
    <t>＜※４＞D．１件当たりの平均処理時間の算出方法</t>
    <phoneticPr fontId="6"/>
  </si>
  <si>
    <t>（３）削減率が20％を超える場合は、その要因について記載すること。</t>
    <rPh sb="3" eb="6">
      <t>サクゲンリツ</t>
    </rPh>
    <rPh sb="11" eb="12">
      <t>コ</t>
    </rPh>
    <rPh sb="14" eb="16">
      <t>バアイ</t>
    </rPh>
    <rPh sb="20" eb="22">
      <t>ヨウイン</t>
    </rPh>
    <rPh sb="26" eb="28">
      <t>キサイ</t>
    </rPh>
    <phoneticPr fontId="6"/>
  </si>
  <si>
    <t>（４）ロボット機器等の導入により得られた効果</t>
    <rPh sb="7" eb="9">
      <t>キキ</t>
    </rPh>
    <rPh sb="9" eb="10">
      <t>トウ</t>
    </rPh>
    <rPh sb="11" eb="13">
      <t>ドウニュウ</t>
    </rPh>
    <rPh sb="16" eb="17">
      <t>エ</t>
    </rPh>
    <rPh sb="20" eb="22">
      <t>コウカ</t>
    </rPh>
    <phoneticPr fontId="6"/>
  </si>
  <si>
    <t>（５）今後の課題</t>
    <rPh sb="3" eb="5">
      <t>コンゴ</t>
    </rPh>
    <rPh sb="6" eb="8">
      <t>カダイ</t>
    </rPh>
    <phoneticPr fontId="6"/>
  </si>
  <si>
    <t>（６）気づき等について</t>
    <rPh sb="3" eb="4">
      <t>キ</t>
    </rPh>
    <rPh sb="6" eb="7">
      <t>トウ</t>
    </rPh>
    <phoneticPr fontId="6"/>
  </si>
  <si>
    <t>（７）費用面での効果（ロボット機器等の導入による費用の縮減の有無を必ず選択すること。）</t>
    <rPh sb="3" eb="6">
      <t>ヒヨウメン</t>
    </rPh>
    <rPh sb="8" eb="10">
      <t>コウカ</t>
    </rPh>
    <rPh sb="27" eb="29">
      <t>シュクゲン</t>
    </rPh>
    <rPh sb="30" eb="32">
      <t>ウム</t>
    </rPh>
    <rPh sb="33" eb="34">
      <t>カナラ</t>
    </rPh>
    <rPh sb="35" eb="37">
      <t>センタク</t>
    </rPh>
    <phoneticPr fontId="6"/>
  </si>
  <si>
    <t>　ロボット機器等の導入による費用の縮減</t>
    <rPh sb="17" eb="19">
      <t>シュクゲン</t>
    </rPh>
    <phoneticPr fontId="6"/>
  </si>
  <si>
    <t>　　　ロボット機器等の導入による費用の縮減が「有」の場合、以下を回答すること。</t>
    <rPh sb="19" eb="21">
      <t>シュクゲン</t>
    </rPh>
    <rPh sb="23" eb="24">
      <t>ア</t>
    </rPh>
    <rPh sb="26" eb="28">
      <t>バアイ</t>
    </rPh>
    <rPh sb="29" eb="31">
      <t>イカ</t>
    </rPh>
    <rPh sb="32" eb="34">
      <t>カイトウ</t>
    </rPh>
    <phoneticPr fontId="6"/>
  </si>
  <si>
    <t xml:space="preserve">    職員の賃上げ等への充当</t>
    <rPh sb="4" eb="6">
      <t>ショクイン</t>
    </rPh>
    <rPh sb="7" eb="9">
      <t>チンア</t>
    </rPh>
    <rPh sb="10" eb="11">
      <t>トウ</t>
    </rPh>
    <rPh sb="13" eb="15">
      <t>ジュウトウ</t>
    </rPh>
    <phoneticPr fontId="6"/>
  </si>
  <si>
    <t xml:space="preserve">    その他職場環境の改善への充当（※１）</t>
    <rPh sb="6" eb="7">
      <t>タ</t>
    </rPh>
    <rPh sb="7" eb="9">
      <t>ショクバ</t>
    </rPh>
    <rPh sb="9" eb="11">
      <t>カンキョウ</t>
    </rPh>
    <rPh sb="12" eb="14">
      <t>カイゼン</t>
    </rPh>
    <rPh sb="16" eb="18">
      <t>ジュウトウ</t>
    </rPh>
    <phoneticPr fontId="6"/>
  </si>
  <si>
    <t xml:space="preserve">    サービスの質の向上に係る取組への充当（※２）</t>
    <rPh sb="9" eb="10">
      <t>シツ</t>
    </rPh>
    <rPh sb="11" eb="13">
      <t>コウジョウ</t>
    </rPh>
    <rPh sb="14" eb="15">
      <t>カカ</t>
    </rPh>
    <rPh sb="16" eb="18">
      <t>トリクミ</t>
    </rPh>
    <rPh sb="20" eb="22">
      <t>ジュウトウ</t>
    </rPh>
    <phoneticPr fontId="6"/>
  </si>
  <si>
    <t>（※１）その他職場環境の改善の具体的な内容について記載すること。</t>
    <rPh sb="15" eb="18">
      <t>グタイテキ</t>
    </rPh>
    <rPh sb="19" eb="21">
      <t>ナイヨウ</t>
    </rPh>
    <rPh sb="25" eb="27">
      <t>キサイ</t>
    </rPh>
    <phoneticPr fontId="6"/>
  </si>
  <si>
    <t>（※２）サービスの質の向上に係る取組の具体的な内容について記載すること。</t>
    <rPh sb="9" eb="10">
      <t>シツ</t>
    </rPh>
    <rPh sb="11" eb="13">
      <t>コウジョウ</t>
    </rPh>
    <rPh sb="14" eb="15">
      <t>カカ</t>
    </rPh>
    <rPh sb="16" eb="18">
      <t>トリクミ</t>
    </rPh>
    <rPh sb="19" eb="22">
      <t>グタイテキ</t>
    </rPh>
    <rPh sb="23" eb="25">
      <t>ナイヨウ</t>
    </rPh>
    <rPh sb="29" eb="31">
      <t>キサイ</t>
    </rPh>
    <phoneticPr fontId="6"/>
  </si>
  <si>
    <t>対象事業</t>
    <rPh sb="0" eb="2">
      <t>タイショウ</t>
    </rPh>
    <rPh sb="2" eb="4">
      <t>ジギョウ</t>
    </rPh>
    <phoneticPr fontId="6"/>
  </si>
  <si>
    <t>障害者支援施設等デジタル技術等活用支援事業</t>
    <phoneticPr fontId="35"/>
  </si>
  <si>
    <t>デジタル技術を活用した障害福祉サービス事業所等支援事業</t>
    <phoneticPr fontId="35"/>
  </si>
  <si>
    <t xml:space="preserve">合計
</t>
    <rPh sb="0" eb="2">
      <t>ゴウケイ</t>
    </rPh>
    <phoneticPr fontId="35"/>
  </si>
  <si>
    <t>このことについて、下記のとおり提出いたします。</t>
    <rPh sb="9" eb="11">
      <t>カキ</t>
    </rPh>
    <rPh sb="15" eb="17">
      <t>テイシュツ</t>
    </rPh>
    <phoneticPr fontId="6"/>
  </si>
  <si>
    <t>金　　　　　　　　　　　　　　　円</t>
    <rPh sb="0" eb="1">
      <t>キン</t>
    </rPh>
    <rPh sb="16" eb="17">
      <t>エン</t>
    </rPh>
    <phoneticPr fontId="6"/>
  </si>
  <si>
    <t>２　施設の名称</t>
    <rPh sb="2" eb="4">
      <t>シセツ</t>
    </rPh>
    <rPh sb="5" eb="7">
      <t>メイショウ</t>
    </rPh>
    <phoneticPr fontId="6"/>
  </si>
  <si>
    <t>担 当 者</t>
    <phoneticPr fontId="6"/>
  </si>
  <si>
    <t>様式第３号</t>
    <rPh sb="0" eb="2">
      <t>ヨウシキ</t>
    </rPh>
    <rPh sb="2" eb="3">
      <t>ダイ</t>
    </rPh>
    <rPh sb="4" eb="5">
      <t>ゴウ</t>
    </rPh>
    <phoneticPr fontId="6"/>
  </si>
  <si>
    <t>１　実績額</t>
    <rPh sb="2" eb="4">
      <t>ジッセキ</t>
    </rPh>
    <rPh sb="4" eb="5">
      <t>ガク</t>
    </rPh>
    <phoneticPr fontId="6"/>
  </si>
  <si>
    <t>　障害者支援施設におけるデジタル技術等活用支援事業補助金の実績報告について</t>
    <rPh sb="6" eb="8">
      <t>シセツ</t>
    </rPh>
    <rPh sb="16" eb="21">
      <t>ギジュツトウカツヨウ</t>
    </rPh>
    <rPh sb="25" eb="28">
      <t>ホジョキン</t>
    </rPh>
    <phoneticPr fontId="6"/>
  </si>
  <si>
    <t>別紙３－１</t>
    <rPh sb="0" eb="2">
      <t>ベッシ</t>
    </rPh>
    <phoneticPr fontId="6"/>
  </si>
  <si>
    <t>別紙３－２－１</t>
    <rPh sb="0" eb="2">
      <t>ベッシ</t>
    </rPh>
    <phoneticPr fontId="6"/>
  </si>
  <si>
    <r>
      <t xml:space="preserve">交付申請内容等　
</t>
    </r>
    <r>
      <rPr>
        <b/>
        <sz val="12"/>
        <rFont val="ＭＳ 明朝"/>
        <family val="1"/>
        <charset val="128"/>
      </rPr>
      <t>※交付申請または変更交付申請から変更があった場合のみ、</t>
    </r>
    <r>
      <rPr>
        <b/>
        <u/>
        <sz val="12"/>
        <rFont val="ＭＳ 明朝"/>
        <family val="1"/>
        <charset val="128"/>
      </rPr>
      <t>変更前</t>
    </r>
    <r>
      <rPr>
        <b/>
        <sz val="12"/>
        <rFont val="ＭＳ 明朝"/>
        <family val="1"/>
        <charset val="128"/>
      </rPr>
      <t>の経費について記入</t>
    </r>
    <rPh sb="0" eb="2">
      <t>コウフ</t>
    </rPh>
    <rPh sb="2" eb="4">
      <t>シンセイ</t>
    </rPh>
    <rPh sb="4" eb="6">
      <t>ナイヨウ</t>
    </rPh>
    <rPh sb="6" eb="7">
      <t>トウ</t>
    </rPh>
    <rPh sb="10" eb="12">
      <t>コウフ</t>
    </rPh>
    <rPh sb="12" eb="14">
      <t>シンセイ</t>
    </rPh>
    <rPh sb="17" eb="19">
      <t>ヘンコウ</t>
    </rPh>
    <rPh sb="19" eb="21">
      <t>コウフ</t>
    </rPh>
    <rPh sb="21" eb="23">
      <t>シンセイ</t>
    </rPh>
    <rPh sb="25" eb="27">
      <t>ヘンコウ</t>
    </rPh>
    <rPh sb="31" eb="33">
      <t>バアイ</t>
    </rPh>
    <rPh sb="36" eb="38">
      <t>ヘンコウ</t>
    </rPh>
    <rPh sb="38" eb="39">
      <t>マエ</t>
    </rPh>
    <rPh sb="40" eb="42">
      <t>ケイヒ</t>
    </rPh>
    <rPh sb="46" eb="48">
      <t>キニュウ</t>
    </rPh>
    <phoneticPr fontId="6"/>
  </si>
  <si>
    <r>
      <t xml:space="preserve">数量が複数の場合の考え方
</t>
    </r>
    <r>
      <rPr>
        <sz val="10"/>
        <rFont val="ＭＳ 明朝"/>
        <family val="1"/>
        <charset val="128"/>
      </rPr>
      <t>(ライセンス数・支払月数等</t>
    </r>
    <r>
      <rPr>
        <sz val="11"/>
        <rFont val="ＭＳ 明朝"/>
        <family val="1"/>
        <charset val="128"/>
      </rPr>
      <t xml:space="preserve">)【記入】
</t>
    </r>
    <r>
      <rPr>
        <b/>
        <sz val="11"/>
        <rFont val="ＭＳ 明朝"/>
        <family val="1"/>
        <charset val="128"/>
      </rPr>
      <t>※年度内に納品及び支払いを終えたものが対象</t>
    </r>
    <rPh sb="0" eb="2">
      <t>スウリョウ</t>
    </rPh>
    <rPh sb="3" eb="5">
      <t>フクスウ</t>
    </rPh>
    <rPh sb="6" eb="8">
      <t>バアイ</t>
    </rPh>
    <rPh sb="9" eb="10">
      <t>カンガ</t>
    </rPh>
    <rPh sb="11" eb="12">
      <t>カタ</t>
    </rPh>
    <phoneticPr fontId="6"/>
  </si>
  <si>
    <r>
      <t xml:space="preserve">交付申請内容等　
</t>
    </r>
    <r>
      <rPr>
        <b/>
        <sz val="11"/>
        <rFont val="ＭＳ 明朝"/>
        <family val="1"/>
        <charset val="128"/>
      </rPr>
      <t>※※交付申請または変更交付申請から変更があった場合のみ、</t>
    </r>
    <r>
      <rPr>
        <b/>
        <u/>
        <sz val="11"/>
        <rFont val="ＭＳ 明朝"/>
        <family val="1"/>
        <charset val="128"/>
      </rPr>
      <t>変更前</t>
    </r>
    <r>
      <rPr>
        <b/>
        <sz val="11"/>
        <rFont val="ＭＳ 明朝"/>
        <family val="1"/>
        <charset val="128"/>
      </rPr>
      <t>の経費について記入</t>
    </r>
    <rPh sb="37" eb="39">
      <t>ヘンコウ</t>
    </rPh>
    <rPh sb="39" eb="40">
      <t>マエ</t>
    </rPh>
    <phoneticPr fontId="6"/>
  </si>
  <si>
    <r>
      <t xml:space="preserve">数量が複数の場合の考え方
(コンサルティング月数等)【記入】
</t>
    </r>
    <r>
      <rPr>
        <b/>
        <sz val="11"/>
        <rFont val="ＭＳ 明朝"/>
        <family val="1"/>
        <charset val="128"/>
      </rPr>
      <t>※年度内に納品及び支払いを終えたものが対象</t>
    </r>
    <rPh sb="22" eb="23">
      <t>ツキ</t>
    </rPh>
    <rPh sb="23" eb="24">
      <t>スウ</t>
    </rPh>
    <rPh sb="24" eb="25">
      <t>トウ</t>
    </rPh>
    <phoneticPr fontId="6"/>
  </si>
  <si>
    <t>事業報告書</t>
    <rPh sb="0" eb="2">
      <t>ジギョウ</t>
    </rPh>
    <rPh sb="2" eb="5">
      <t>ホウコクショ</t>
    </rPh>
    <phoneticPr fontId="28"/>
  </si>
  <si>
    <r>
      <t>職員数（常勤換算数）</t>
    </r>
    <r>
      <rPr>
        <sz val="8"/>
        <rFont val="ＭＳ Ｐゴシック"/>
        <family val="3"/>
        <charset val="128"/>
      </rPr>
      <t>　【「従事者の１ヶ月の勤務時間」／「事業所等が定めている、常勤の従事者が勤務すべき１週間の時間数　×　４（週）」にて算出（産休・育休、休職は除く）】</t>
    </r>
    <rPh sb="0" eb="3">
      <t>ショクインスウ</t>
    </rPh>
    <rPh sb="4" eb="6">
      <t>ジョウキン</t>
    </rPh>
    <rPh sb="6" eb="8">
      <t>カンサン</t>
    </rPh>
    <rPh sb="8" eb="9">
      <t>スウ</t>
    </rPh>
    <rPh sb="13" eb="16">
      <t>ジュウジシャ</t>
    </rPh>
    <rPh sb="19" eb="20">
      <t>ツキ</t>
    </rPh>
    <rPh sb="21" eb="23">
      <t>キンム</t>
    </rPh>
    <rPh sb="23" eb="25">
      <t>ジカン</t>
    </rPh>
    <rPh sb="28" eb="31">
      <t>ジギョウショ</t>
    </rPh>
    <rPh sb="31" eb="32">
      <t>トウ</t>
    </rPh>
    <rPh sb="33" eb="34">
      <t>サダ</t>
    </rPh>
    <rPh sb="39" eb="41">
      <t>ジョウキン</t>
    </rPh>
    <rPh sb="42" eb="45">
      <t>ジュウジシャ</t>
    </rPh>
    <rPh sb="46" eb="48">
      <t>キンム</t>
    </rPh>
    <rPh sb="52" eb="54">
      <t>シュウカン</t>
    </rPh>
    <rPh sb="55" eb="57">
      <t>ジカン</t>
    </rPh>
    <rPh sb="57" eb="58">
      <t>スウ</t>
    </rPh>
    <rPh sb="63" eb="64">
      <t>シュウ</t>
    </rPh>
    <rPh sb="68" eb="70">
      <t>サンシュツ</t>
    </rPh>
    <rPh sb="71" eb="73">
      <t>サンキュウ</t>
    </rPh>
    <rPh sb="74" eb="76">
      <t>イクキュウ</t>
    </rPh>
    <rPh sb="77" eb="79">
      <t>キュウショク</t>
    </rPh>
    <rPh sb="80" eb="81">
      <t>ノゾ</t>
    </rPh>
    <phoneticPr fontId="6"/>
  </si>
  <si>
    <r>
      <rPr>
        <sz val="6"/>
        <rFont val="ＭＳ Ｐゴシック"/>
        <family val="3"/>
        <charset val="128"/>
      </rPr>
      <t>１人あたり
業務時間</t>
    </r>
    <r>
      <rPr>
        <sz val="8"/>
        <rFont val="ＭＳ Ｐゴシック"/>
        <family val="3"/>
        <charset val="128"/>
      </rPr>
      <t xml:space="preserve">
</t>
    </r>
    <r>
      <rPr>
        <sz val="6"/>
        <rFont val="ＭＳ Ｐゴシック"/>
        <family val="3"/>
        <charset val="128"/>
      </rPr>
      <t>（C×D／A）</t>
    </r>
    <rPh sb="1" eb="2">
      <t>ヒト</t>
    </rPh>
    <rPh sb="6" eb="8">
      <t>ギョウム</t>
    </rPh>
    <rPh sb="8" eb="10">
      <t>ジカン</t>
    </rPh>
    <phoneticPr fontId="6"/>
  </si>
  <si>
    <r>
      <t>　縮減額（円</t>
    </r>
    <r>
      <rPr>
        <sz val="11"/>
        <rFont val="ＭＳ Ｐゴシック"/>
        <family val="3"/>
        <charset val="128"/>
      </rPr>
      <t>／月）</t>
    </r>
    <rPh sb="1" eb="3">
      <t>シュクゲン</t>
    </rPh>
    <rPh sb="3" eb="4">
      <t>ガク</t>
    </rPh>
    <rPh sb="5" eb="6">
      <t>エン</t>
    </rPh>
    <rPh sb="7" eb="8">
      <t>ツキ</t>
    </rPh>
    <phoneticPr fontId="6"/>
  </si>
  <si>
    <t>　ア　実績調書（別紙３-１、別紙3-1-1、別紙3-2-1）</t>
    <rPh sb="3" eb="5">
      <t>ジッセキ</t>
    </rPh>
    <rPh sb="5" eb="7">
      <t>チョウショ</t>
    </rPh>
    <rPh sb="8" eb="10">
      <t>ベッシ</t>
    </rPh>
    <rPh sb="14" eb="16">
      <t>ベッシ</t>
    </rPh>
    <rPh sb="22" eb="24">
      <t>ベッシ</t>
    </rPh>
    <phoneticPr fontId="6"/>
  </si>
  <si>
    <t>　イ　実績内訳書（別紙3-1-2①②、別紙3-2-2①②）</t>
    <rPh sb="3" eb="5">
      <t>ジッセキ</t>
    </rPh>
    <rPh sb="5" eb="8">
      <t>ウチワケショ</t>
    </rPh>
    <rPh sb="9" eb="11">
      <t>ベッシ</t>
    </rPh>
    <rPh sb="19" eb="21">
      <t>ベッシ</t>
    </rPh>
    <phoneticPr fontId="6"/>
  </si>
  <si>
    <t>〇</t>
    <phoneticPr fontId="6"/>
  </si>
  <si>
    <t>①記録業務・情報共有業務・請求業務</t>
    <rPh sb="1" eb="3">
      <t>キロク</t>
    </rPh>
    <rPh sb="3" eb="5">
      <t>ギョウム</t>
    </rPh>
    <rPh sb="6" eb="8">
      <t>ジョウホウ</t>
    </rPh>
    <rPh sb="8" eb="10">
      <t>キョウユウ</t>
    </rPh>
    <rPh sb="10" eb="12">
      <t>ギョウム</t>
    </rPh>
    <rPh sb="13" eb="15">
      <t>セイキュウ</t>
    </rPh>
    <rPh sb="15" eb="17">
      <t>ギョウム</t>
    </rPh>
    <phoneticPr fontId="6"/>
  </si>
  <si>
    <t>②バックオフィス業務</t>
    <rPh sb="0" eb="10">
      <t>２バックオフィスギョウム</t>
    </rPh>
    <phoneticPr fontId="6"/>
  </si>
  <si>
    <t>補助金</t>
    <rPh sb="0" eb="3">
      <t>ホジョキン</t>
    </rPh>
    <phoneticPr fontId="6"/>
  </si>
  <si>
    <t>自己資金</t>
    <rPh sb="0" eb="2">
      <t>ジコ</t>
    </rPh>
    <rPh sb="2" eb="4">
      <t>シキン</t>
    </rPh>
    <phoneticPr fontId="6"/>
  </si>
  <si>
    <t>歳入歳出決算書抄本</t>
    <rPh sb="0" eb="2">
      <t>サイニュウ</t>
    </rPh>
    <rPh sb="2" eb="4">
      <t>サイシュツ</t>
    </rPh>
    <rPh sb="4" eb="6">
      <t>ケッサン</t>
    </rPh>
    <rPh sb="6" eb="7">
      <t>ショ</t>
    </rPh>
    <rPh sb="7" eb="9">
      <t>ショウホン</t>
    </rPh>
    <phoneticPr fontId="6"/>
  </si>
  <si>
    <t>決算額</t>
    <rPh sb="0" eb="2">
      <t>ケッサン</t>
    </rPh>
    <rPh sb="2" eb="3">
      <t>ガク</t>
    </rPh>
    <phoneticPr fontId="6"/>
  </si>
  <si>
    <t>デジタル</t>
    <phoneticPr fontId="6"/>
  </si>
  <si>
    <t>ロボット</t>
    <phoneticPr fontId="6"/>
  </si>
  <si>
    <t>補助基準額
（円）
（E）</t>
  </si>
  <si>
    <t>福祉・介護業務支援システム導入等経費</t>
    <phoneticPr fontId="6"/>
  </si>
  <si>
    <t>積算額
（円）
（Ｇ＝Ｆ×3/4）
(千円未満切捨）</t>
    <rPh sb="0" eb="2">
      <t>セキサン</t>
    </rPh>
    <phoneticPr fontId="6"/>
  </si>
  <si>
    <t>障害者支援施設（「デジタル及びロボット」20人以下）</t>
    <rPh sb="0" eb="3">
      <t>ショウガイシャ</t>
    </rPh>
    <rPh sb="3" eb="5">
      <t>シエン</t>
    </rPh>
    <rPh sb="5" eb="7">
      <t>シセツ</t>
    </rPh>
    <rPh sb="13" eb="14">
      <t>オヨ</t>
    </rPh>
    <rPh sb="22" eb="25">
      <t>ニンイカ</t>
    </rPh>
    <phoneticPr fontId="6"/>
  </si>
  <si>
    <t>障害者支援施設（「デジタル及びロボット」21人以上40人以下）</t>
    <rPh sb="0" eb="3">
      <t>ショウガイシャ</t>
    </rPh>
    <rPh sb="3" eb="5">
      <t>シエン</t>
    </rPh>
    <rPh sb="5" eb="7">
      <t>シセツ</t>
    </rPh>
    <rPh sb="13" eb="14">
      <t>オヨ</t>
    </rPh>
    <rPh sb="22" eb="25">
      <t>ニンイジョウ</t>
    </rPh>
    <rPh sb="27" eb="28">
      <t>ニン</t>
    </rPh>
    <rPh sb="28" eb="30">
      <t>イカ</t>
    </rPh>
    <phoneticPr fontId="6"/>
  </si>
  <si>
    <t>障害者支援施設（「デジタル及びロボット」41人以上60人以下）</t>
    <rPh sb="0" eb="3">
      <t>ショウガイシャ</t>
    </rPh>
    <rPh sb="3" eb="5">
      <t>シエン</t>
    </rPh>
    <rPh sb="5" eb="7">
      <t>シセツ</t>
    </rPh>
    <rPh sb="13" eb="14">
      <t>オヨ</t>
    </rPh>
    <rPh sb="22" eb="25">
      <t>ニンイジョウ</t>
    </rPh>
    <rPh sb="27" eb="28">
      <t>ニン</t>
    </rPh>
    <rPh sb="28" eb="30">
      <t>イカ</t>
    </rPh>
    <phoneticPr fontId="6"/>
  </si>
  <si>
    <t>障害者支援施設（「デジタル及びロボット」61人以上）</t>
    <rPh sb="0" eb="3">
      <t>ショウガイシャ</t>
    </rPh>
    <rPh sb="3" eb="5">
      <t>シエン</t>
    </rPh>
    <rPh sb="5" eb="7">
      <t>シセツ</t>
    </rPh>
    <rPh sb="13" eb="14">
      <t>オヨ</t>
    </rPh>
    <rPh sb="22" eb="25">
      <t>ニンイジョウ</t>
    </rPh>
    <phoneticPr fontId="6"/>
  </si>
  <si>
    <t>障害者支援施設（「ロボット」20人以下）</t>
    <rPh sb="0" eb="3">
      <t>ショウガイシャ</t>
    </rPh>
    <rPh sb="3" eb="5">
      <t>シエン</t>
    </rPh>
    <rPh sb="5" eb="7">
      <t>シセツ</t>
    </rPh>
    <rPh sb="16" eb="19">
      <t>ニンイカ</t>
    </rPh>
    <phoneticPr fontId="6"/>
  </si>
  <si>
    <t>障害者支援施設（「ロボット」21人以上40人以下）</t>
    <rPh sb="0" eb="3">
      <t>ショウガイシャ</t>
    </rPh>
    <rPh sb="3" eb="5">
      <t>シエン</t>
    </rPh>
    <rPh sb="5" eb="7">
      <t>シセツ</t>
    </rPh>
    <rPh sb="16" eb="19">
      <t>ニンイジョウ</t>
    </rPh>
    <rPh sb="21" eb="22">
      <t>ニン</t>
    </rPh>
    <rPh sb="22" eb="24">
      <t>イカ</t>
    </rPh>
    <phoneticPr fontId="6"/>
  </si>
  <si>
    <t>障害者支援施設（「ロボット」41人以上60人以下）</t>
    <rPh sb="0" eb="3">
      <t>ショウガイシャ</t>
    </rPh>
    <rPh sb="3" eb="5">
      <t>シエン</t>
    </rPh>
    <rPh sb="5" eb="7">
      <t>シセツ</t>
    </rPh>
    <phoneticPr fontId="6"/>
  </si>
  <si>
    <t>障害者支援施設（「ロボット」61人以上）</t>
    <rPh sb="0" eb="3">
      <t>ショウガイシャ</t>
    </rPh>
    <rPh sb="3" eb="5">
      <t>シエン</t>
    </rPh>
    <rPh sb="5" eb="7">
      <t>シセツ</t>
    </rPh>
    <rPh sb="16" eb="19">
      <t>ニンイジョウ</t>
    </rPh>
    <phoneticPr fontId="6"/>
  </si>
  <si>
    <t>福祉型障害児入所施設（「デジタル及びロボット」20人以下）</t>
    <rPh sb="16" eb="17">
      <t>オヨ</t>
    </rPh>
    <phoneticPr fontId="6"/>
  </si>
  <si>
    <t>福祉型障害児入所施設（「デジタル及びロボット」21人以上40人以下）</t>
    <rPh sb="16" eb="17">
      <t>オヨ</t>
    </rPh>
    <phoneticPr fontId="6"/>
  </si>
  <si>
    <t>福祉型障害児入所施設（「デジタル及びロボット」41人以上60人以下）</t>
    <rPh sb="16" eb="17">
      <t>オヨ</t>
    </rPh>
    <phoneticPr fontId="6"/>
  </si>
  <si>
    <t>福祉型障害児入所施設（「デジタル及びロボット」61人以上）</t>
    <rPh sb="16" eb="17">
      <t>オヨ</t>
    </rPh>
    <phoneticPr fontId="6"/>
  </si>
  <si>
    <t>福祉型障害児入所施設（「ロボット」20人以下）</t>
    <phoneticPr fontId="6"/>
  </si>
  <si>
    <t>福祉型障害児入所施設（「ロボット」21人以上40人以下）</t>
    <phoneticPr fontId="6"/>
  </si>
  <si>
    <t>福祉型障害児入所施設（「ロボット」41人以上60人以下）</t>
    <phoneticPr fontId="6"/>
  </si>
  <si>
    <t>福祉型障害児入所施設（「ロボット」61人以上）</t>
    <phoneticPr fontId="6"/>
  </si>
  <si>
    <t>医療型障害児入所施設（「デジタル及びロボット」170人以下）</t>
    <rPh sb="16" eb="17">
      <t>オヨ</t>
    </rPh>
    <phoneticPr fontId="6"/>
  </si>
  <si>
    <t>医療型障害児入所施設（「デジタル及びロボット」171人以上）</t>
    <rPh sb="16" eb="17">
      <t>オヨ</t>
    </rPh>
    <rPh sb="26" eb="29">
      <t>ニンイジョウ</t>
    </rPh>
    <phoneticPr fontId="6"/>
  </si>
  <si>
    <t>医療型障害児入所施設（「ロボット」130人以下）</t>
    <phoneticPr fontId="6"/>
  </si>
  <si>
    <t>医療型障害児入所施設（「ロボット」131人以上170人以下）</t>
    <rPh sb="21" eb="23">
      <t>イジョウ</t>
    </rPh>
    <rPh sb="26" eb="27">
      <t>ニン</t>
    </rPh>
    <phoneticPr fontId="6"/>
  </si>
  <si>
    <t>医療型障害児入所施設（「ロボット」171人以上）</t>
    <rPh sb="20" eb="23">
      <t>ニンイジョウ</t>
    </rPh>
    <phoneticPr fontId="6"/>
  </si>
  <si>
    <t>共同生活援助（「デジタル及びロボット」7人以下）</t>
    <rPh sb="12" eb="13">
      <t>オヨ</t>
    </rPh>
    <phoneticPr fontId="6"/>
  </si>
  <si>
    <t>共同生活援助（「デジタル及びロボット」8人以上14人以下）</t>
    <rPh sb="12" eb="13">
      <t>オヨ</t>
    </rPh>
    <rPh sb="20" eb="23">
      <t>ニンイジョウ</t>
    </rPh>
    <phoneticPr fontId="6"/>
  </si>
  <si>
    <t>共同生活援助（「デジタル及びロボット」15人以上）</t>
    <rPh sb="12" eb="13">
      <t>オヨ</t>
    </rPh>
    <rPh sb="21" eb="24">
      <t>ニンイジョウ</t>
    </rPh>
    <phoneticPr fontId="6"/>
  </si>
  <si>
    <t>共同生活援助（「ロボット」）</t>
    <rPh sb="0" eb="6">
      <t>キョウドウセイカツエンジョ</t>
    </rPh>
    <phoneticPr fontId="6"/>
  </si>
  <si>
    <t>短期入所（「ロボット」）</t>
    <rPh sb="0" eb="2">
      <t>タンキ</t>
    </rPh>
    <rPh sb="2" eb="4">
      <t>ニュウショ</t>
    </rPh>
    <phoneticPr fontId="6"/>
  </si>
  <si>
    <t>訪問系事業所（居宅介護、重度訪問介護、同行援護、行動援護を含む）（「ロボット」）</t>
    <rPh sb="0" eb="3">
      <t>ホウモンケイ</t>
    </rPh>
    <rPh sb="3" eb="6">
      <t>ジギョウショ</t>
    </rPh>
    <rPh sb="7" eb="9">
      <t>キョタク</t>
    </rPh>
    <rPh sb="9" eb="11">
      <t>カイゴ</t>
    </rPh>
    <rPh sb="12" eb="14">
      <t>ジュウド</t>
    </rPh>
    <rPh sb="14" eb="16">
      <t>ホウモン</t>
    </rPh>
    <rPh sb="16" eb="18">
      <t>カイゴ</t>
    </rPh>
    <rPh sb="19" eb="21">
      <t>ドウコウ</t>
    </rPh>
    <rPh sb="21" eb="23">
      <t>エンゴ</t>
    </rPh>
    <rPh sb="24" eb="26">
      <t>コウドウ</t>
    </rPh>
    <rPh sb="26" eb="28">
      <t>エンゴ</t>
    </rPh>
    <rPh sb="29" eb="30">
      <t>フク</t>
    </rPh>
    <phoneticPr fontId="6"/>
  </si>
  <si>
    <t>重度障害者等包括支援（「ロボット」）</t>
    <rPh sb="0" eb="2">
      <t>ジュウド</t>
    </rPh>
    <rPh sb="2" eb="5">
      <t>ショウガイシャ</t>
    </rPh>
    <rPh sb="5" eb="6">
      <t>トウ</t>
    </rPh>
    <rPh sb="6" eb="8">
      <t>ホウカツ</t>
    </rPh>
    <rPh sb="8" eb="10">
      <t>シエン</t>
    </rPh>
    <phoneticPr fontId="6"/>
  </si>
  <si>
    <t>※導入機器ごとの効果や目的等を把握するため、導入機器ごとにそれぞれ作成をしてください。（一体的に利用している機器を除く）</t>
    <phoneticPr fontId="6"/>
  </si>
  <si>
    <t>施設・事業所種別（指定を複数受けている場合は、補助上限額を適用する施設・事業所を選択）</t>
    <phoneticPr fontId="6"/>
  </si>
  <si>
    <r>
      <t>職員数（常勤換算数）</t>
    </r>
    <r>
      <rPr>
        <sz val="8"/>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</si>
  <si>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参考情報：令和元年度から令和５年度に係るロボット等導入支援事業補助実績</t>
    </r>
    <r>
      <rPr>
        <sz val="9"/>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6"/>
  </si>
  <si>
    <t>【報告に当たっての確認事項】　※記載内容を確認し、チェックすること。</t>
  </si>
  <si>
    <t>　導入経費の算定に当たっては、複数の業者から見積書を徴した。</t>
    <rPh sb="1" eb="3">
      <t>ドウニュウ</t>
    </rPh>
    <rPh sb="15" eb="17">
      <t>フクスウ</t>
    </rPh>
    <rPh sb="18" eb="20">
      <t>ギョウシャ</t>
    </rPh>
    <rPh sb="22" eb="25">
      <t>ミツモリショ</t>
    </rPh>
    <rPh sb="26" eb="27">
      <t>チョウ</t>
    </rPh>
    <phoneticPr fontId="28"/>
  </si>
  <si>
    <r>
      <t>　ロボット等導入によって得られた生産性向上による業務効率化及び職員の業務負担軽減により超過勤務手当等の経費に金銭的剰余が出た場合には、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t>
    </r>
    <r>
      <rPr>
        <sz val="11"/>
        <rFont val="ＭＳ Ｐゴシック"/>
        <family val="3"/>
        <charset val="128"/>
        <scheme val="minor"/>
      </rPr>
      <t>用するとともに、その旨を職員等に周知した。</t>
    </r>
    <rPh sb="5" eb="6">
      <t>トウ</t>
    </rPh>
    <rPh sb="6" eb="8">
      <t>ドウニュウ</t>
    </rPh>
    <rPh sb="12" eb="13">
      <t>エ</t>
    </rPh>
    <rPh sb="16" eb="19">
      <t>セイサンセイ</t>
    </rPh>
    <rPh sb="19" eb="21">
      <t>コウジョウ</t>
    </rPh>
    <rPh sb="24" eb="26">
      <t>ギョウム</t>
    </rPh>
    <rPh sb="26" eb="28">
      <t>コウリツ</t>
    </rPh>
    <rPh sb="28" eb="29">
      <t>カ</t>
    </rPh>
    <rPh sb="29" eb="30">
      <t>オヨ</t>
    </rPh>
    <rPh sb="31" eb="33">
      <t>ショクイン</t>
    </rPh>
    <rPh sb="47" eb="49">
      <t>テアテ</t>
    </rPh>
    <rPh sb="51" eb="53">
      <t>ケイヒ</t>
    </rPh>
    <rPh sb="74" eb="77">
      <t>リヨウシャ</t>
    </rPh>
    <rPh sb="78" eb="79">
      <t>ウ</t>
    </rPh>
    <rPh sb="81" eb="83">
      <t>ショウガイ</t>
    </rPh>
    <rPh sb="83" eb="85">
      <t>フクシ</t>
    </rPh>
    <rPh sb="123" eb="124">
      <t>ムネ</t>
    </rPh>
    <rPh sb="125" eb="127">
      <t>ショクイン</t>
    </rPh>
    <rPh sb="127" eb="128">
      <t>トウ</t>
    </rPh>
    <rPh sb="129" eb="131">
      <t>シュウチ</t>
    </rPh>
    <phoneticPr fontId="28"/>
  </si>
  <si>
    <t>　「福祉・介護職員等処遇改善加算」を算定した。</t>
    <rPh sb="2" eb="4">
      <t>フクシ</t>
    </rPh>
    <rPh sb="5" eb="7">
      <t>カイゴ</t>
    </rPh>
    <rPh sb="7" eb="9">
      <t>ショクイン</t>
    </rPh>
    <rPh sb="9" eb="10">
      <t>トウ</t>
    </rPh>
    <rPh sb="10" eb="12">
      <t>ショグウ</t>
    </rPh>
    <rPh sb="12" eb="14">
      <t>カイゼン</t>
    </rPh>
    <rPh sb="14" eb="16">
      <t>カサン</t>
    </rPh>
    <rPh sb="18" eb="20">
      <t>サンテイ</t>
    </rPh>
    <phoneticPr fontId="6"/>
  </si>
  <si>
    <t>事業実績</t>
    <rPh sb="0" eb="2">
      <t>ジギョウ</t>
    </rPh>
    <rPh sb="2" eb="4">
      <t>ジッセキ</t>
    </rPh>
    <phoneticPr fontId="6"/>
  </si>
  <si>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6"/>
  </si>
  <si>
    <t>　　　　　　　 機器の種別：</t>
    <rPh sb="8" eb="10">
      <t>キキ</t>
    </rPh>
    <rPh sb="11" eb="13">
      <t>シュベツ</t>
    </rPh>
    <phoneticPr fontId="6"/>
  </si>
  <si>
    <t>移乗介護</t>
    <rPh sb="0" eb="2">
      <t>イジョウ</t>
    </rPh>
    <rPh sb="2" eb="4">
      <t>カイゴ</t>
    </rPh>
    <phoneticPr fontId="6"/>
  </si>
  <si>
    <t>排泄支援</t>
    <rPh sb="0" eb="2">
      <t>ハイセツ</t>
    </rPh>
    <rPh sb="2" eb="4">
      <t>シエン</t>
    </rPh>
    <phoneticPr fontId="6"/>
  </si>
  <si>
    <t>入浴支援</t>
    <rPh sb="0" eb="2">
      <t>ニュウヨク</t>
    </rPh>
    <rPh sb="2" eb="4">
      <t>シエン</t>
    </rPh>
    <phoneticPr fontId="6"/>
  </si>
  <si>
    <t>移動支援</t>
    <rPh sb="0" eb="2">
      <t>イドウ</t>
    </rPh>
    <rPh sb="2" eb="4">
      <t>シエン</t>
    </rPh>
    <phoneticPr fontId="6"/>
  </si>
  <si>
    <t>　　　　　　　　　　機器名：</t>
    <rPh sb="10" eb="13">
      <t>キキメイ</t>
    </rPh>
    <phoneticPr fontId="6"/>
  </si>
  <si>
    <t>　　　　　 　　機器の特徴：</t>
    <rPh sb="8" eb="10">
      <t>キキ</t>
    </rPh>
    <rPh sb="11" eb="13">
      <t>トクチョウ</t>
    </rPh>
    <phoneticPr fontId="6"/>
  </si>
  <si>
    <t>（２）機器を導入して感じた課題及び効果（複数回答可）</t>
    <rPh sb="10" eb="11">
      <t>カン</t>
    </rPh>
    <rPh sb="13" eb="15">
      <t>カダイ</t>
    </rPh>
    <rPh sb="15" eb="16">
      <t>オヨ</t>
    </rPh>
    <rPh sb="17" eb="19">
      <t>コウカ</t>
    </rPh>
    <phoneticPr fontId="6"/>
  </si>
  <si>
    <t>課題</t>
    <rPh sb="0" eb="2">
      <t>カダイ</t>
    </rPh>
    <phoneticPr fontId="6"/>
  </si>
  <si>
    <t>効果</t>
    <rPh sb="0" eb="2">
      <t>コウカ</t>
    </rPh>
    <phoneticPr fontId="6"/>
  </si>
  <si>
    <r>
      <t>（</t>
    </r>
    <r>
      <rPr>
        <sz val="8"/>
        <rFont val="ＭＳ Ｐゴシック"/>
        <family val="3"/>
        <charset val="128"/>
      </rPr>
      <t>※その他を選択した場合に記入　　　　</t>
    </r>
    <r>
      <rPr>
        <sz val="11"/>
        <rFont val="ＭＳ Ｐゴシック"/>
        <family val="3"/>
        <charset val="128"/>
      </rPr>
      <t>）</t>
    </r>
    <phoneticPr fontId="6"/>
  </si>
  <si>
    <t>（※その他を選択した場合に記入　　　　）</t>
    <phoneticPr fontId="6"/>
  </si>
  <si>
    <t>（３）事業所が抱える課題</t>
    <rPh sb="3" eb="6">
      <t>ジギョウショ</t>
    </rPh>
    <rPh sb="7" eb="8">
      <t>カカ</t>
    </rPh>
    <rPh sb="10" eb="12">
      <t>カダイ</t>
    </rPh>
    <phoneticPr fontId="6"/>
  </si>
  <si>
    <t>（４）ロボット機器等を導入した業務内容（概要）　</t>
    <rPh sb="7" eb="9">
      <t>キキ</t>
    </rPh>
    <rPh sb="9" eb="10">
      <t>トウ</t>
    </rPh>
    <rPh sb="11" eb="13">
      <t>ドウニュウ</t>
    </rPh>
    <rPh sb="15" eb="17">
      <t>ギョウム</t>
    </rPh>
    <rPh sb="17" eb="19">
      <t>ナイヨウ</t>
    </rPh>
    <rPh sb="20" eb="22">
      <t>ガイヨウ</t>
    </rPh>
    <phoneticPr fontId="6"/>
  </si>
  <si>
    <t>障害福祉分野のロボット等導入支援事業
（施設等に対する導入支援分）　実績報告書</t>
    <phoneticPr fontId="28"/>
  </si>
  <si>
    <t>　エ　契約書等、納品書並びに領収書の写し</t>
    <rPh sb="3" eb="6">
      <t>ケイヤクショ</t>
    </rPh>
    <rPh sb="6" eb="7">
      <t>トウ</t>
    </rPh>
    <rPh sb="8" eb="11">
      <t>ノウヒンショ</t>
    </rPh>
    <rPh sb="11" eb="12">
      <t>ナラ</t>
    </rPh>
    <rPh sb="14" eb="17">
      <t>リョウシュウショ</t>
    </rPh>
    <rPh sb="18" eb="19">
      <t>ウツ</t>
    </rPh>
    <phoneticPr fontId="6"/>
  </si>
  <si>
    <t>　オ　歳入歳出決算（見込）書抄本（別紙３－３）</t>
    <rPh sb="3" eb="5">
      <t>サイニュウ</t>
    </rPh>
    <rPh sb="5" eb="7">
      <t>サイシュツ</t>
    </rPh>
    <rPh sb="7" eb="9">
      <t>ケッサン</t>
    </rPh>
    <rPh sb="10" eb="12">
      <t>ミコ</t>
    </rPh>
    <rPh sb="13" eb="14">
      <t>ショ</t>
    </rPh>
    <rPh sb="14" eb="16">
      <t>ショウホン</t>
    </rPh>
    <rPh sb="17" eb="19">
      <t>ベッシ</t>
    </rPh>
    <phoneticPr fontId="6"/>
  </si>
  <si>
    <t>　カ　その他参考となる資料</t>
    <phoneticPr fontId="6"/>
  </si>
  <si>
    <t>実績報告の提出にあたり、こちらで提出書類をチェックの上、一緒に御提出ください。</t>
    <rPh sb="0" eb="2">
      <t>ジッセキ</t>
    </rPh>
    <rPh sb="2" eb="4">
      <t>ホウコク</t>
    </rPh>
    <rPh sb="5" eb="7">
      <t>テイシュツ</t>
    </rPh>
    <rPh sb="16" eb="18">
      <t>テイシュツ</t>
    </rPh>
    <rPh sb="18" eb="20">
      <t>ショルイ</t>
    </rPh>
    <rPh sb="26" eb="27">
      <t>ウエ</t>
    </rPh>
    <rPh sb="28" eb="30">
      <t>イッショ</t>
    </rPh>
    <rPh sb="31" eb="32">
      <t>ゴ</t>
    </rPh>
    <rPh sb="32" eb="34">
      <t>テイシュツ</t>
    </rPh>
    <phoneticPr fontId="6"/>
  </si>
  <si>
    <t>番号</t>
    <rPh sb="0" eb="2">
      <t>バンゴウ</t>
    </rPh>
    <phoneticPr fontId="6"/>
  </si>
  <si>
    <t>様式
作成順</t>
    <rPh sb="0" eb="2">
      <t>ヨウシキ</t>
    </rPh>
    <rPh sb="3" eb="5">
      <t>サクセイ</t>
    </rPh>
    <rPh sb="5" eb="6">
      <t>ジュン</t>
    </rPh>
    <phoneticPr fontId="6"/>
  </si>
  <si>
    <t>提　　出　　書　　類　　名</t>
    <rPh sb="0" eb="1">
      <t>ツツミ</t>
    </rPh>
    <rPh sb="3" eb="4">
      <t>デ</t>
    </rPh>
    <rPh sb="6" eb="7">
      <t>ショ</t>
    </rPh>
    <rPh sb="9" eb="10">
      <t>タグイ</t>
    </rPh>
    <rPh sb="12" eb="13">
      <t>メイ</t>
    </rPh>
    <phoneticPr fontId="6"/>
  </si>
  <si>
    <t>提出時
チェック欄</t>
    <rPh sb="0" eb="2">
      <t>テイシュツ</t>
    </rPh>
    <rPh sb="2" eb="3">
      <t>ジ</t>
    </rPh>
    <rPh sb="8" eb="9">
      <t>ラン</t>
    </rPh>
    <phoneticPr fontId="6"/>
  </si>
  <si>
    <t>注意点</t>
    <rPh sb="0" eb="3">
      <t>チュウイテン</t>
    </rPh>
    <phoneticPr fontId="6"/>
  </si>
  <si>
    <t>◆提出時チェック欄にチェックし、提出漏れがないか確認の上、以下書類と一緒に提出すること。</t>
    <rPh sb="1" eb="3">
      <t>テイシュツ</t>
    </rPh>
    <rPh sb="3" eb="4">
      <t>トキ</t>
    </rPh>
    <rPh sb="8" eb="9">
      <t>ラン</t>
    </rPh>
    <rPh sb="16" eb="18">
      <t>テイシュツ</t>
    </rPh>
    <rPh sb="18" eb="19">
      <t>モ</t>
    </rPh>
    <rPh sb="24" eb="26">
      <t>カクニン</t>
    </rPh>
    <rPh sb="27" eb="28">
      <t>ウエ</t>
    </rPh>
    <rPh sb="29" eb="31">
      <t>イカ</t>
    </rPh>
    <rPh sb="31" eb="33">
      <t>ショルイ</t>
    </rPh>
    <rPh sb="34" eb="36">
      <t>イッショ</t>
    </rPh>
    <rPh sb="37" eb="39">
      <t>テイシュツ</t>
    </rPh>
    <phoneticPr fontId="6"/>
  </si>
  <si>
    <t>実績報告書（様式第３号）</t>
    <rPh sb="0" eb="2">
      <t>ジッセキ</t>
    </rPh>
    <rPh sb="2" eb="4">
      <t>ホウコク</t>
    </rPh>
    <rPh sb="4" eb="5">
      <t>ショ</t>
    </rPh>
    <rPh sb="6" eb="8">
      <t>ヨウシキ</t>
    </rPh>
    <rPh sb="8" eb="9">
      <t>ダイ</t>
    </rPh>
    <phoneticPr fontId="6"/>
  </si>
  <si>
    <t>◆法人名、法人住所、代表者名、代表者印は印鑑証明書と同一のものか。
◆日付は提出日を記入すること。</t>
    <phoneticPr fontId="6"/>
  </si>
  <si>
    <t>◆記入ミス、転記ミスはないか。</t>
    <phoneticPr fontId="6"/>
  </si>
  <si>
    <t>歳入歳出決算（見込）書抄本（別紙３－３）</t>
    <rPh sb="4" eb="6">
      <t>ケッサン</t>
    </rPh>
    <rPh sb="7" eb="9">
      <t>ミコ</t>
    </rPh>
    <rPh sb="14" eb="16">
      <t>ベッシ</t>
    </rPh>
    <phoneticPr fontId="6"/>
  </si>
  <si>
    <t>◆歳入と歳出の金額を一致させること。
◆歳出の備考欄に経費詳細を記載すること。
◆法人名、代表者名、代表者印は印鑑証明書と同一のものか。
◆日付は提出日を記入すること。</t>
    <rPh sb="1" eb="3">
      <t>サイニュウ</t>
    </rPh>
    <rPh sb="4" eb="6">
      <t>サイシュツ</t>
    </rPh>
    <rPh sb="7" eb="9">
      <t>キンガク</t>
    </rPh>
    <rPh sb="10" eb="12">
      <t>イッチ</t>
    </rPh>
    <rPh sb="20" eb="22">
      <t>サイシュツ</t>
    </rPh>
    <rPh sb="23" eb="25">
      <t>ビコウ</t>
    </rPh>
    <rPh sb="25" eb="26">
      <t>ラン</t>
    </rPh>
    <rPh sb="27" eb="29">
      <t>ケイヒ</t>
    </rPh>
    <rPh sb="29" eb="31">
      <t>ショウサイ</t>
    </rPh>
    <rPh sb="32" eb="34">
      <t>キサイ</t>
    </rPh>
    <phoneticPr fontId="6"/>
  </si>
  <si>
    <t>支払金口座振替依頼書</t>
    <rPh sb="0" eb="3">
      <t>シハライキン</t>
    </rPh>
    <rPh sb="3" eb="5">
      <t>コウザ</t>
    </rPh>
    <rPh sb="5" eb="7">
      <t>フリカエ</t>
    </rPh>
    <rPh sb="7" eb="10">
      <t>イライショ</t>
    </rPh>
    <phoneticPr fontId="6"/>
  </si>
  <si>
    <t>◆日付は空欄とすること</t>
    <rPh sb="1" eb="3">
      <t>ヒヅケ</t>
    </rPh>
    <rPh sb="4" eb="6">
      <t>クウラン</t>
    </rPh>
    <phoneticPr fontId="6"/>
  </si>
  <si>
    <t>導入した機器等の納品書及び領収書の写し</t>
    <rPh sb="0" eb="2">
      <t>ドウニュウ</t>
    </rPh>
    <rPh sb="4" eb="6">
      <t>キキ</t>
    </rPh>
    <rPh sb="6" eb="7">
      <t>トウ</t>
    </rPh>
    <rPh sb="8" eb="11">
      <t>ノウヒンショ</t>
    </rPh>
    <rPh sb="11" eb="12">
      <t>オヨ</t>
    </rPh>
    <rPh sb="13" eb="16">
      <t>リョウシュウショ</t>
    </rPh>
    <rPh sb="17" eb="18">
      <t>ウツ</t>
    </rPh>
    <phoneticPr fontId="6"/>
  </si>
  <si>
    <t>金額換算可能な各種ポイントが付与・利用された場合の当該ポイント相当額の確認できる根拠資料
※利用されたポイント数が記載された請求書、ポイント付与の条件（何円購入で何ポイント）や１ポイント当たりの換金率が記載されたカード会社の規約書等</t>
    <phoneticPr fontId="6"/>
  </si>
  <si>
    <t>◆交付申請時提出した場合も必ず提出
◆該当がある場合のみ提出
◆可能な限り、クレジットカードやポイントカード等の利用は避けるようにしてください。</t>
    <rPh sb="19" eb="21">
      <t>ガイトウ</t>
    </rPh>
    <rPh sb="24" eb="26">
      <t>バアイ</t>
    </rPh>
    <rPh sb="28" eb="30">
      <t>テイシュツ</t>
    </rPh>
    <rPh sb="35" eb="36">
      <t>カギ</t>
    </rPh>
    <phoneticPr fontId="6"/>
  </si>
  <si>
    <t>コンサルティングの目的、内容、契約締結日、契約期間、金額、相手方が確認できる書類　　（例）コンサルティングの契約書及び仕様書の写し</t>
    <rPh sb="9" eb="11">
      <t>モクテキ</t>
    </rPh>
    <rPh sb="12" eb="14">
      <t>ナイヨウ</t>
    </rPh>
    <rPh sb="15" eb="17">
      <t>ケイヤク</t>
    </rPh>
    <rPh sb="17" eb="19">
      <t>テイケツ</t>
    </rPh>
    <rPh sb="19" eb="20">
      <t>ヒ</t>
    </rPh>
    <rPh sb="21" eb="23">
      <t>ケイヤク</t>
    </rPh>
    <rPh sb="23" eb="25">
      <t>キカン</t>
    </rPh>
    <rPh sb="26" eb="28">
      <t>キンガク</t>
    </rPh>
    <rPh sb="29" eb="32">
      <t>アイテガタ</t>
    </rPh>
    <rPh sb="33" eb="35">
      <t>カクニン</t>
    </rPh>
    <rPh sb="38" eb="40">
      <t>ショルイ</t>
    </rPh>
    <rPh sb="43" eb="44">
      <t>レイ</t>
    </rPh>
    <rPh sb="54" eb="57">
      <t>ケイヤクショ</t>
    </rPh>
    <rPh sb="63" eb="64">
      <t>ウツ</t>
    </rPh>
    <phoneticPr fontId="6"/>
  </si>
  <si>
    <t>◆交付申請時提出した場合も必ず提出
◆コンサルティング経費を申請した場合のみ</t>
    <rPh sb="27" eb="29">
      <t>ケイヒ</t>
    </rPh>
    <rPh sb="30" eb="32">
      <t>シンセイ</t>
    </rPh>
    <rPh sb="34" eb="36">
      <t>バアイ</t>
    </rPh>
    <phoneticPr fontId="6"/>
  </si>
  <si>
    <t>導入した機器等の写真</t>
    <rPh sb="0" eb="2">
      <t>ドウニュウ</t>
    </rPh>
    <rPh sb="4" eb="6">
      <t>キキ</t>
    </rPh>
    <rPh sb="6" eb="7">
      <t>トウ</t>
    </rPh>
    <rPh sb="8" eb="10">
      <t>シャシン</t>
    </rPh>
    <phoneticPr fontId="6"/>
  </si>
  <si>
    <t>◆申請経費に係る現物の写真</t>
    <rPh sb="1" eb="3">
      <t>シンセイ</t>
    </rPh>
    <rPh sb="3" eb="5">
      <t>ケイヒ</t>
    </rPh>
    <rPh sb="6" eb="7">
      <t>カカワ</t>
    </rPh>
    <rPh sb="8" eb="10">
      <t>ゲンブツ</t>
    </rPh>
    <rPh sb="11" eb="13">
      <t>シャシン</t>
    </rPh>
    <phoneticPr fontId="6"/>
  </si>
  <si>
    <t>その他参考となる資料</t>
    <rPh sb="2" eb="3">
      <t>タ</t>
    </rPh>
    <rPh sb="3" eb="5">
      <t>サンコウ</t>
    </rPh>
    <rPh sb="8" eb="10">
      <t>シリョウ</t>
    </rPh>
    <phoneticPr fontId="6"/>
  </si>
  <si>
    <t>※その他必要に応じて、書類の提出をお願いすることがあります。</t>
    <rPh sb="3" eb="4">
      <t>タ</t>
    </rPh>
    <rPh sb="4" eb="6">
      <t>ヒツヨウ</t>
    </rPh>
    <rPh sb="7" eb="8">
      <t>オウ</t>
    </rPh>
    <rPh sb="11" eb="13">
      <t>ショルイ</t>
    </rPh>
    <rPh sb="14" eb="16">
      <t>テイシュツ</t>
    </rPh>
    <rPh sb="18" eb="19">
      <t>ネガイ</t>
    </rPh>
    <phoneticPr fontId="6"/>
  </si>
  <si>
    <t>○申請する経費について、以下の点を確認し、レ点をつけてください。</t>
    <rPh sb="1" eb="3">
      <t>シンセイ</t>
    </rPh>
    <rPh sb="5" eb="7">
      <t>ケイヒ</t>
    </rPh>
    <rPh sb="12" eb="14">
      <t>イカ</t>
    </rPh>
    <rPh sb="15" eb="16">
      <t>テン</t>
    </rPh>
    <phoneticPr fontId="6"/>
  </si>
  <si>
    <t>本補助金と対象経費を重複して他の補助金等の交付を受けていない。</t>
    <phoneticPr fontId="6"/>
  </si>
  <si>
    <t>「他の補助金等」とは、経産省事業が実施している「ＩＴ導入補助金」　等</t>
    <rPh sb="1" eb="2">
      <t>タ</t>
    </rPh>
    <rPh sb="3" eb="6">
      <t>ホジョキン</t>
    </rPh>
    <rPh sb="6" eb="7">
      <t>トウ</t>
    </rPh>
    <rPh sb="11" eb="14">
      <t>ケイサンショウ</t>
    </rPh>
    <rPh sb="14" eb="16">
      <t>ジギョウ</t>
    </rPh>
    <rPh sb="17" eb="19">
      <t>ジッシ</t>
    </rPh>
    <rPh sb="26" eb="28">
      <t>ドウニュウ</t>
    </rPh>
    <rPh sb="28" eb="31">
      <t>ホジョキン</t>
    </rPh>
    <rPh sb="33" eb="34">
      <t>トウ</t>
    </rPh>
    <phoneticPr fontId="6"/>
  </si>
  <si>
    <t>〇申請する経費の支払時に、金額換算可能な各種ポイントが付与又は利用されたかについて、以下のチェックボックスのうち該当するものにレ点を付けてください。</t>
    <rPh sb="1" eb="3">
      <t>シンセイ</t>
    </rPh>
    <rPh sb="5" eb="7">
      <t>ケイヒ</t>
    </rPh>
    <rPh sb="8" eb="10">
      <t>シハラ</t>
    </rPh>
    <rPh sb="10" eb="11">
      <t>ジ</t>
    </rPh>
    <rPh sb="13" eb="15">
      <t>キンガク</t>
    </rPh>
    <rPh sb="15" eb="17">
      <t>カンサン</t>
    </rPh>
    <rPh sb="17" eb="19">
      <t>カノウ</t>
    </rPh>
    <rPh sb="20" eb="22">
      <t>カクシュ</t>
    </rPh>
    <rPh sb="27" eb="29">
      <t>フヨ</t>
    </rPh>
    <rPh sb="29" eb="30">
      <t>マタ</t>
    </rPh>
    <rPh sb="31" eb="33">
      <t>リヨウ</t>
    </rPh>
    <phoneticPr fontId="6"/>
  </si>
  <si>
    <t>　①　　　対象経費の支払時に、金額換算可能な各種ポイントが付与された。</t>
    <rPh sb="5" eb="7">
      <t>タイショウ</t>
    </rPh>
    <rPh sb="7" eb="9">
      <t>ケイヒ</t>
    </rPh>
    <rPh sb="10" eb="12">
      <t>シハラ</t>
    </rPh>
    <rPh sb="12" eb="13">
      <t>ジ</t>
    </rPh>
    <rPh sb="15" eb="17">
      <t>キンガク</t>
    </rPh>
    <rPh sb="17" eb="19">
      <t>カンサン</t>
    </rPh>
    <rPh sb="19" eb="21">
      <t>カノウ</t>
    </rPh>
    <rPh sb="22" eb="24">
      <t>カクシュ</t>
    </rPh>
    <rPh sb="29" eb="31">
      <t>フヨ</t>
    </rPh>
    <phoneticPr fontId="6"/>
  </si>
  <si>
    <t>　　※金額換算可能な各種ポイントが付与された場合は、当該ポイントの今後の利用予定の有無にかかわらず、レ点を付けること。</t>
    <rPh sb="3" eb="5">
      <t>キンガク</t>
    </rPh>
    <rPh sb="5" eb="7">
      <t>カンサン</t>
    </rPh>
    <rPh sb="7" eb="9">
      <t>カノウ</t>
    </rPh>
    <rPh sb="10" eb="12">
      <t>カクシュ</t>
    </rPh>
    <rPh sb="17" eb="19">
      <t>フヨ</t>
    </rPh>
    <rPh sb="22" eb="24">
      <t>バアイ</t>
    </rPh>
    <rPh sb="26" eb="28">
      <t>トウガイ</t>
    </rPh>
    <rPh sb="33" eb="35">
      <t>コンゴ</t>
    </rPh>
    <rPh sb="36" eb="38">
      <t>リヨウ</t>
    </rPh>
    <rPh sb="38" eb="40">
      <t>ヨテイ</t>
    </rPh>
    <rPh sb="41" eb="43">
      <t>ウム</t>
    </rPh>
    <rPh sb="51" eb="52">
      <t>テン</t>
    </rPh>
    <rPh sb="53" eb="54">
      <t>ツ</t>
    </rPh>
    <phoneticPr fontId="6"/>
  </si>
  <si>
    <t>　②　　　対象経費の支払時に、対象経費の一部の金額について金額換算可能な各種ポイントを利用した。</t>
    <rPh sb="5" eb="7">
      <t>タイショウ</t>
    </rPh>
    <rPh sb="7" eb="9">
      <t>ケイヒ</t>
    </rPh>
    <rPh sb="10" eb="12">
      <t>シハラ</t>
    </rPh>
    <rPh sb="12" eb="13">
      <t>ジ</t>
    </rPh>
    <rPh sb="15" eb="17">
      <t>タイショウ</t>
    </rPh>
    <rPh sb="17" eb="19">
      <t>ケイヒ</t>
    </rPh>
    <rPh sb="20" eb="22">
      <t>イチブ</t>
    </rPh>
    <rPh sb="23" eb="25">
      <t>キンガク</t>
    </rPh>
    <rPh sb="29" eb="31">
      <t>キンガク</t>
    </rPh>
    <rPh sb="31" eb="33">
      <t>カンサン</t>
    </rPh>
    <rPh sb="33" eb="35">
      <t>カノウ</t>
    </rPh>
    <rPh sb="36" eb="38">
      <t>カクシュ</t>
    </rPh>
    <rPh sb="43" eb="45">
      <t>リヨウ</t>
    </rPh>
    <phoneticPr fontId="6"/>
  </si>
  <si>
    <t>　③　　　上記①及び②のいずれにも該当しない。</t>
    <rPh sb="5" eb="7">
      <t>ジョウキ</t>
    </rPh>
    <rPh sb="8" eb="9">
      <t>オヨ</t>
    </rPh>
    <rPh sb="17" eb="19">
      <t>ガイトウ</t>
    </rPh>
    <phoneticPr fontId="6"/>
  </si>
  <si>
    <t>◆令和８年３月３１日までに納品及び支払を完了していること。
◆交付申請時提出した場合も必ず提出
◆経費の積算根拠となる資料は全て添付</t>
    <rPh sb="1" eb="3">
      <t>レイワ</t>
    </rPh>
    <rPh sb="4" eb="5">
      <t>ネン</t>
    </rPh>
    <rPh sb="6" eb="7">
      <t>ガツ</t>
    </rPh>
    <rPh sb="9" eb="10">
      <t>ニチ</t>
    </rPh>
    <rPh sb="13" eb="15">
      <t>ノウヒン</t>
    </rPh>
    <rPh sb="15" eb="16">
      <t>オヨ</t>
    </rPh>
    <rPh sb="17" eb="19">
      <t>シハライ</t>
    </rPh>
    <rPh sb="20" eb="22">
      <t>カンリョウ</t>
    </rPh>
    <rPh sb="31" eb="33">
      <t>コウフ</t>
    </rPh>
    <rPh sb="33" eb="35">
      <t>シンセイ</t>
    </rPh>
    <rPh sb="35" eb="36">
      <t>ジ</t>
    </rPh>
    <rPh sb="36" eb="38">
      <t>テイシュツ</t>
    </rPh>
    <rPh sb="40" eb="42">
      <t>バアイ</t>
    </rPh>
    <rPh sb="43" eb="44">
      <t>カナラ</t>
    </rPh>
    <rPh sb="45" eb="47">
      <t>テイシュツ</t>
    </rPh>
    <rPh sb="49" eb="51">
      <t>ケイヒ</t>
    </rPh>
    <rPh sb="52" eb="54">
      <t>セキサン</t>
    </rPh>
    <phoneticPr fontId="6"/>
  </si>
  <si>
    <t>令和７年度障害者支援施設等におけるデジタル技術等活用支援事業補助金　提出書類一覧（実績報告時）</t>
    <rPh sb="0" eb="2">
      <t>レイワ</t>
    </rPh>
    <rPh sb="3" eb="5">
      <t>ネンド</t>
    </rPh>
    <rPh sb="5" eb="7">
      <t>ショウガイ</t>
    </rPh>
    <rPh sb="7" eb="8">
      <t>シャ</t>
    </rPh>
    <rPh sb="8" eb="10">
      <t>シエン</t>
    </rPh>
    <rPh sb="10" eb="12">
      <t>シセツ</t>
    </rPh>
    <rPh sb="12" eb="13">
      <t>トウ</t>
    </rPh>
    <rPh sb="21" eb="23">
      <t>ギジュツ</t>
    </rPh>
    <rPh sb="23" eb="24">
      <t>トウ</t>
    </rPh>
    <rPh sb="24" eb="26">
      <t>カツヨウ</t>
    </rPh>
    <rPh sb="26" eb="28">
      <t>シエン</t>
    </rPh>
    <rPh sb="28" eb="30">
      <t>ジギョウ</t>
    </rPh>
    <rPh sb="30" eb="33">
      <t>ホジョキン</t>
    </rPh>
    <rPh sb="41" eb="43">
      <t>ジッセキ</t>
    </rPh>
    <rPh sb="43" eb="45">
      <t>ホウコク</t>
    </rPh>
    <rPh sb="45" eb="46">
      <t>トキ</t>
    </rPh>
    <phoneticPr fontId="6"/>
  </si>
  <si>
    <t>令和７年度障害者支援施設等におけるデジタル技術等活用支援事業補助金提出書類一覧（実績報告時）（本票）</t>
    <rPh sb="0" eb="2">
      <t>レイワ</t>
    </rPh>
    <rPh sb="3" eb="5">
      <t>ネンド</t>
    </rPh>
    <rPh sb="5" eb="7">
      <t>ショウガイ</t>
    </rPh>
    <rPh sb="7" eb="8">
      <t>シャ</t>
    </rPh>
    <rPh sb="8" eb="10">
      <t>シエン</t>
    </rPh>
    <rPh sb="10" eb="12">
      <t>シセツ</t>
    </rPh>
    <rPh sb="12" eb="13">
      <t>トウ</t>
    </rPh>
    <rPh sb="21" eb="23">
      <t>ギジュツ</t>
    </rPh>
    <rPh sb="23" eb="24">
      <t>トウ</t>
    </rPh>
    <rPh sb="24" eb="26">
      <t>カツヨウ</t>
    </rPh>
    <rPh sb="26" eb="28">
      <t>シエン</t>
    </rPh>
    <rPh sb="28" eb="30">
      <t>ジギョウ</t>
    </rPh>
    <rPh sb="30" eb="33">
      <t>ホジョキン</t>
    </rPh>
    <rPh sb="33" eb="35">
      <t>テイシュツ</t>
    </rPh>
    <rPh sb="35" eb="37">
      <t>ショルイ</t>
    </rPh>
    <rPh sb="37" eb="39">
      <t>イチラン</t>
    </rPh>
    <rPh sb="40" eb="42">
      <t>ジッセキ</t>
    </rPh>
    <rPh sb="42" eb="44">
      <t>ホウコク</t>
    </rPh>
    <rPh sb="44" eb="45">
      <t>ジ</t>
    </rPh>
    <rPh sb="47" eb="48">
      <t>ホン</t>
    </rPh>
    <rPh sb="48" eb="49">
      <t>ヒョウ</t>
    </rPh>
    <phoneticPr fontId="28"/>
  </si>
  <si>
    <t>東京都</t>
    <rPh sb="0" eb="3">
      <t>トウキョウト</t>
    </rPh>
    <phoneticPr fontId="6"/>
  </si>
  <si>
    <t>ICT機器等導入完了日</t>
    <rPh sb="3" eb="5">
      <t>キキ</t>
    </rPh>
    <rPh sb="5" eb="6">
      <t>ナド</t>
    </rPh>
    <rPh sb="6" eb="8">
      <t>ドウニュウ</t>
    </rPh>
    <rPh sb="8" eb="10">
      <t>カンリョウ</t>
    </rPh>
    <rPh sb="10" eb="11">
      <t>ビ</t>
    </rPh>
    <phoneticPr fontId="6"/>
  </si>
  <si>
    <t>※行・列の追加は行わないでください。</t>
    <rPh sb="1" eb="2">
      <t>ギョウ</t>
    </rPh>
    <rPh sb="3" eb="4">
      <t>レツ</t>
    </rPh>
    <rPh sb="5" eb="7">
      <t>ツイカ</t>
    </rPh>
    <rPh sb="8" eb="9">
      <t>オコナ</t>
    </rPh>
    <phoneticPr fontId="6"/>
  </si>
  <si>
    <t>（１）モデル事業の実施以前における当該事業所のICT機器等の導入・活用状況</t>
    <rPh sb="6" eb="8">
      <t>ジギョウ</t>
    </rPh>
    <rPh sb="9" eb="11">
      <t>ジッシ</t>
    </rPh>
    <rPh sb="11" eb="13">
      <t>イゼン</t>
    </rPh>
    <rPh sb="12" eb="13">
      <t>マエ</t>
    </rPh>
    <rPh sb="17" eb="19">
      <t>トウガイ</t>
    </rPh>
    <rPh sb="19" eb="22">
      <t>ジギョウショ</t>
    </rPh>
    <rPh sb="26" eb="28">
      <t>キキ</t>
    </rPh>
    <rPh sb="28" eb="29">
      <t>ナド</t>
    </rPh>
    <rPh sb="30" eb="32">
      <t>ドウニュウ</t>
    </rPh>
    <rPh sb="33" eb="35">
      <t>カツヨウ</t>
    </rPh>
    <rPh sb="35" eb="37">
      <t>ジョウキョウ</t>
    </rPh>
    <phoneticPr fontId="6"/>
  </si>
  <si>
    <t>ICT機器等の導入・活用状況</t>
    <rPh sb="3" eb="5">
      <t>キキ</t>
    </rPh>
    <rPh sb="5" eb="6">
      <t>トウ</t>
    </rPh>
    <rPh sb="7" eb="9">
      <t>ドウニュウ</t>
    </rPh>
    <rPh sb="10" eb="12">
      <t>カツヨウ</t>
    </rPh>
    <rPh sb="12" eb="14">
      <t>ジョウキョウ</t>
    </rPh>
    <phoneticPr fontId="6"/>
  </si>
  <si>
    <t>支援記録の作成</t>
    <phoneticPr fontId="6"/>
  </si>
  <si>
    <t>職員間の情報伝達・情報共有</t>
    <phoneticPr fontId="6"/>
  </si>
  <si>
    <t>請求業務</t>
    <phoneticPr fontId="6"/>
  </si>
  <si>
    <t>勤怠管理</t>
  </si>
  <si>
    <t>シフト表作成</t>
  </si>
  <si>
    <t>給与業務</t>
  </si>
  <si>
    <t>※「業務内容」に応じ、ICT機器等の導入・活用状況を選択してください。</t>
    <rPh sb="2" eb="4">
      <t>ギョウム</t>
    </rPh>
    <rPh sb="4" eb="6">
      <t>ナイヨウ</t>
    </rPh>
    <rPh sb="8" eb="9">
      <t>オウ</t>
    </rPh>
    <rPh sb="14" eb="16">
      <t>キキ</t>
    </rPh>
    <rPh sb="16" eb="17">
      <t>ナド</t>
    </rPh>
    <rPh sb="18" eb="20">
      <t>ドウニュウ</t>
    </rPh>
    <rPh sb="21" eb="23">
      <t>カツヨウ</t>
    </rPh>
    <rPh sb="23" eb="25">
      <t>ジョウキョウ</t>
    </rPh>
    <rPh sb="26" eb="28">
      <t>センタク</t>
    </rPh>
    <phoneticPr fontId="6"/>
  </si>
  <si>
    <t>　①ICT機器等を導入していない（紙のみで対応）</t>
    <phoneticPr fontId="6"/>
  </si>
  <si>
    <t>　②一部、ICT機器等を導入・活用している（紙とICT機器等で対応）</t>
    <phoneticPr fontId="6"/>
  </si>
  <si>
    <t>　③ICT機器等を導入・活用している（全てICT機器等で対応）</t>
    <phoneticPr fontId="6"/>
  </si>
  <si>
    <t>（２）モデル事業実施によるICT機器等の導入状況</t>
    <rPh sb="6" eb="8">
      <t>ジギョウ</t>
    </rPh>
    <rPh sb="8" eb="10">
      <t>ジッシ</t>
    </rPh>
    <rPh sb="16" eb="19">
      <t>キキナド</t>
    </rPh>
    <rPh sb="20" eb="22">
      <t>ドウニュウ</t>
    </rPh>
    <rPh sb="22" eb="24">
      <t>ジョウキョウ</t>
    </rPh>
    <phoneticPr fontId="6"/>
  </si>
  <si>
    <t>ICT機器等の種別</t>
    <rPh sb="3" eb="5">
      <t>キキ</t>
    </rPh>
    <rPh sb="5" eb="6">
      <t>ナド</t>
    </rPh>
    <rPh sb="7" eb="9">
      <t>シュベツ</t>
    </rPh>
    <phoneticPr fontId="6"/>
  </si>
  <si>
    <t>導入目的</t>
    <rPh sb="0" eb="2">
      <t>ドウニュウ</t>
    </rPh>
    <rPh sb="2" eb="4">
      <t>モクテキ</t>
    </rPh>
    <phoneticPr fontId="6"/>
  </si>
  <si>
    <t>製品名</t>
    <rPh sb="0" eb="2">
      <t>セイヒン</t>
    </rPh>
    <rPh sb="2" eb="3">
      <t>メイ</t>
    </rPh>
    <phoneticPr fontId="6"/>
  </si>
  <si>
    <t>台　数</t>
    <rPh sb="0" eb="1">
      <t>ダイ</t>
    </rPh>
    <rPh sb="2" eb="3">
      <t>スウ</t>
    </rPh>
    <phoneticPr fontId="6"/>
  </si>
  <si>
    <t>備　考</t>
    <rPh sb="0" eb="1">
      <t>ビ</t>
    </rPh>
    <rPh sb="2" eb="3">
      <t>コウ</t>
    </rPh>
    <phoneticPr fontId="6"/>
  </si>
  <si>
    <t>※「ICT機器等の種別」については次の中から選択し、その種別ごとに導入目的、製品名、台数等を記載してください。</t>
    <rPh sb="5" eb="7">
      <t>キキ</t>
    </rPh>
    <rPh sb="7" eb="8">
      <t>ナド</t>
    </rPh>
    <rPh sb="9" eb="11">
      <t>シュベツ</t>
    </rPh>
    <rPh sb="17" eb="18">
      <t>ツギ</t>
    </rPh>
    <rPh sb="19" eb="20">
      <t>ナカ</t>
    </rPh>
    <rPh sb="22" eb="24">
      <t>センタク</t>
    </rPh>
    <rPh sb="28" eb="30">
      <t>シュベツ</t>
    </rPh>
    <rPh sb="33" eb="35">
      <t>ドウニュウ</t>
    </rPh>
    <rPh sb="35" eb="37">
      <t>モクテキ</t>
    </rPh>
    <rPh sb="38" eb="40">
      <t>セイヒン</t>
    </rPh>
    <rPh sb="40" eb="41">
      <t>メイ</t>
    </rPh>
    <rPh sb="42" eb="44">
      <t>ダイスウ</t>
    </rPh>
    <rPh sb="44" eb="45">
      <t>ナド</t>
    </rPh>
    <rPh sb="46" eb="48">
      <t>キサイ</t>
    </rPh>
    <phoneticPr fontId="6"/>
  </si>
  <si>
    <t>　・情報端末等・・・・①パソコン、②スマートフォン、③タブレット、④インカム</t>
    <rPh sb="2" eb="4">
      <t>ジョウホウ</t>
    </rPh>
    <rPh sb="4" eb="6">
      <t>タンマツ</t>
    </rPh>
    <rPh sb="6" eb="7">
      <t>ナド</t>
    </rPh>
    <phoneticPr fontId="6"/>
  </si>
  <si>
    <t>　・ソフトウェア・・・⑤記録・情報共有・請求関連業務ソフト、⑥勤怠管理・シフト表作成・人事給与関連業務ソフト</t>
    <rPh sb="12" eb="14">
      <t>キロク</t>
    </rPh>
    <rPh sb="15" eb="17">
      <t>ジョウホウ</t>
    </rPh>
    <rPh sb="17" eb="19">
      <t>キョウユウ</t>
    </rPh>
    <rPh sb="20" eb="22">
      <t>セイキュウ</t>
    </rPh>
    <rPh sb="22" eb="24">
      <t>カンレン</t>
    </rPh>
    <rPh sb="24" eb="26">
      <t>ギョウム</t>
    </rPh>
    <rPh sb="31" eb="33">
      <t>キンタイ</t>
    </rPh>
    <rPh sb="33" eb="35">
      <t>カンリ</t>
    </rPh>
    <rPh sb="39" eb="40">
      <t>ヒョウ</t>
    </rPh>
    <rPh sb="40" eb="42">
      <t>サクセイ</t>
    </rPh>
    <rPh sb="43" eb="45">
      <t>ジンジ</t>
    </rPh>
    <rPh sb="45" eb="47">
      <t>キュウヨ</t>
    </rPh>
    <rPh sb="47" eb="49">
      <t>カンレン</t>
    </rPh>
    <rPh sb="49" eb="51">
      <t>ギョウム</t>
    </rPh>
    <phoneticPr fontId="6"/>
  </si>
  <si>
    <t>　・通信環境機器・・・⑦Wi－Fi・ルーター</t>
    <rPh sb="2" eb="4">
      <t>ツウシン</t>
    </rPh>
    <rPh sb="4" eb="6">
      <t>カンキョウ</t>
    </rPh>
    <rPh sb="6" eb="8">
      <t>キキ</t>
    </rPh>
    <phoneticPr fontId="6"/>
  </si>
  <si>
    <t>　なお、「⑧その他」を選択した場合には、「備考欄」に、ICT機器等の種別を記載してください。</t>
    <rPh sb="8" eb="9">
      <t>タ</t>
    </rPh>
    <rPh sb="11" eb="13">
      <t>センタク</t>
    </rPh>
    <rPh sb="15" eb="17">
      <t>バアイ</t>
    </rPh>
    <rPh sb="21" eb="23">
      <t>ビコウ</t>
    </rPh>
    <rPh sb="23" eb="24">
      <t>ラン</t>
    </rPh>
    <rPh sb="30" eb="32">
      <t>キキ</t>
    </rPh>
    <rPh sb="32" eb="33">
      <t>ナド</t>
    </rPh>
    <rPh sb="34" eb="36">
      <t>シュベツ</t>
    </rPh>
    <rPh sb="37" eb="39">
      <t>キサイ</t>
    </rPh>
    <phoneticPr fontId="6"/>
  </si>
  <si>
    <t>※「導入目的」については、次の中から特に該当する番号を選択してください。</t>
    <rPh sb="2" eb="4">
      <t>ドウニュウ</t>
    </rPh>
    <rPh sb="4" eb="6">
      <t>モクテキ</t>
    </rPh>
    <rPh sb="13" eb="14">
      <t>ツギ</t>
    </rPh>
    <rPh sb="14" eb="15">
      <t>モクジ</t>
    </rPh>
    <rPh sb="15" eb="16">
      <t>ナカ</t>
    </rPh>
    <rPh sb="18" eb="19">
      <t>トク</t>
    </rPh>
    <rPh sb="20" eb="22">
      <t>ガイトウ</t>
    </rPh>
    <rPh sb="24" eb="26">
      <t>バンゴウ</t>
    </rPh>
    <rPh sb="27" eb="29">
      <t>センタク</t>
    </rPh>
    <phoneticPr fontId="6"/>
  </si>
  <si>
    <t>　①作業の迅速化（支援記録の作成など）</t>
    <rPh sb="2" eb="4">
      <t>サギョウ</t>
    </rPh>
    <rPh sb="5" eb="8">
      <t>ジンソクカ</t>
    </rPh>
    <rPh sb="9" eb="11">
      <t>シエン</t>
    </rPh>
    <rPh sb="11" eb="13">
      <t>キロク</t>
    </rPh>
    <rPh sb="14" eb="16">
      <t>サクセイ</t>
    </rPh>
    <phoneticPr fontId="6"/>
  </si>
  <si>
    <t>　②情報の共有化（職員間の情報伝達・情報共有など）</t>
    <rPh sb="2" eb="4">
      <t>ジョウホウ</t>
    </rPh>
    <rPh sb="5" eb="8">
      <t>キョウユウカ</t>
    </rPh>
    <rPh sb="9" eb="11">
      <t>ショクイン</t>
    </rPh>
    <rPh sb="11" eb="12">
      <t>アイダ</t>
    </rPh>
    <rPh sb="13" eb="15">
      <t>ジョウホウ</t>
    </rPh>
    <rPh sb="15" eb="17">
      <t>デンタツ</t>
    </rPh>
    <rPh sb="18" eb="20">
      <t>ジョウホウ</t>
    </rPh>
    <rPh sb="20" eb="22">
      <t>キョウユウ</t>
    </rPh>
    <phoneticPr fontId="6"/>
  </si>
  <si>
    <t>　</t>
    <phoneticPr fontId="6"/>
  </si>
  <si>
    <t>　③業務の統合化（請求業務、勤怠管理、シフト表作成、給与業務など）</t>
    <rPh sb="2" eb="4">
      <t>ギョウム</t>
    </rPh>
    <rPh sb="5" eb="8">
      <t>トウゴウカ</t>
    </rPh>
    <rPh sb="9" eb="11">
      <t>セイキュウ</t>
    </rPh>
    <rPh sb="11" eb="13">
      <t>ギョウム</t>
    </rPh>
    <rPh sb="14" eb="16">
      <t>キンタイ</t>
    </rPh>
    <rPh sb="16" eb="18">
      <t>カンリ</t>
    </rPh>
    <rPh sb="22" eb="23">
      <t>ヒョウ</t>
    </rPh>
    <rPh sb="23" eb="25">
      <t>サクセイ</t>
    </rPh>
    <rPh sb="26" eb="28">
      <t>キュウヨ</t>
    </rPh>
    <rPh sb="28" eb="30">
      <t>ギョウム</t>
    </rPh>
    <phoneticPr fontId="6"/>
  </si>
  <si>
    <t>　④その他</t>
    <rPh sb="4" eb="5">
      <t>タ</t>
    </rPh>
    <phoneticPr fontId="6"/>
  </si>
  <si>
    <t>　なお、「④その他」を選択した場合には、「備考欄」に、導入目的を記載してください。</t>
    <rPh sb="8" eb="9">
      <t>タ</t>
    </rPh>
    <rPh sb="11" eb="13">
      <t>センタク</t>
    </rPh>
    <rPh sb="15" eb="17">
      <t>バアイ</t>
    </rPh>
    <rPh sb="21" eb="23">
      <t>ビコウ</t>
    </rPh>
    <rPh sb="23" eb="24">
      <t>ラン</t>
    </rPh>
    <rPh sb="27" eb="29">
      <t>ドウニュウ</t>
    </rPh>
    <rPh sb="29" eb="31">
      <t>モクテキ</t>
    </rPh>
    <rPh sb="32" eb="34">
      <t>キサイ</t>
    </rPh>
    <phoneticPr fontId="6"/>
  </si>
  <si>
    <t>（３）モデル事業を活用して改善を図った業務におけるICT機器等の導入前後の業務時間、作成文書量の状況</t>
    <rPh sb="6" eb="8">
      <t>ジギョウ</t>
    </rPh>
    <rPh sb="9" eb="11">
      <t>カツヨウ</t>
    </rPh>
    <rPh sb="13" eb="15">
      <t>カイゼン</t>
    </rPh>
    <rPh sb="16" eb="17">
      <t>ハカ</t>
    </rPh>
    <rPh sb="19" eb="21">
      <t>ギョウム</t>
    </rPh>
    <rPh sb="28" eb="30">
      <t>キキ</t>
    </rPh>
    <rPh sb="30" eb="31">
      <t>ナド</t>
    </rPh>
    <rPh sb="32" eb="34">
      <t>ドウニュウ</t>
    </rPh>
    <rPh sb="34" eb="36">
      <t>ゼンゴ</t>
    </rPh>
    <rPh sb="37" eb="39">
      <t>ギョウム</t>
    </rPh>
    <rPh sb="39" eb="41">
      <t>ジカン</t>
    </rPh>
    <rPh sb="42" eb="44">
      <t>サクセイ</t>
    </rPh>
    <rPh sb="44" eb="46">
      <t>ブンショ</t>
    </rPh>
    <rPh sb="46" eb="47">
      <t>リョウ</t>
    </rPh>
    <rPh sb="48" eb="50">
      <t>ジョウキョウ</t>
    </rPh>
    <phoneticPr fontId="6"/>
  </si>
  <si>
    <t>　①　ICT機器等導入前の業務時間内訳</t>
    <rPh sb="6" eb="8">
      <t>キキ</t>
    </rPh>
    <rPh sb="8" eb="9">
      <t>トウ</t>
    </rPh>
    <rPh sb="9" eb="12">
      <t>ドウニュウマエ</t>
    </rPh>
    <rPh sb="13" eb="15">
      <t>ギョウム</t>
    </rPh>
    <rPh sb="15" eb="17">
      <t>ジカン</t>
    </rPh>
    <rPh sb="17" eb="19">
      <t>ウチワケ</t>
    </rPh>
    <phoneticPr fontId="6"/>
  </si>
  <si>
    <t>１人あたり
業務時間
（D／業務従事者数）</t>
    <rPh sb="1" eb="2">
      <t>ヒト</t>
    </rPh>
    <rPh sb="6" eb="8">
      <t>ギョウム</t>
    </rPh>
    <rPh sb="8" eb="10">
      <t>ジカン</t>
    </rPh>
    <rPh sb="14" eb="16">
      <t>ギョウム</t>
    </rPh>
    <rPh sb="16" eb="19">
      <t>ジュウジシャ</t>
    </rPh>
    <phoneticPr fontId="6"/>
  </si>
  <si>
    <t>A.ひと月当たり
発生件数</t>
    <rPh sb="4" eb="5">
      <t>ツキ</t>
    </rPh>
    <rPh sb="5" eb="6">
      <t>ア</t>
    </rPh>
    <rPh sb="9" eb="11">
      <t>ハッセイ</t>
    </rPh>
    <rPh sb="11" eb="13">
      <t>ケンスウ</t>
    </rPh>
    <phoneticPr fontId="6"/>
  </si>
  <si>
    <t>※「具体的な業務内容」については、①支援記録の作成、②職員間の情報伝達・情報共有、③請求業務、④勤怠管理、⑤シフト表作成、⑥給与業務、⑦その他から選択してください。</t>
    <rPh sb="2" eb="5">
      <t>グタイテキ</t>
    </rPh>
    <rPh sb="6" eb="8">
      <t>ギョウム</t>
    </rPh>
    <rPh sb="8" eb="10">
      <t>ナイヨウ</t>
    </rPh>
    <rPh sb="18" eb="20">
      <t>シエン</t>
    </rPh>
    <rPh sb="20" eb="22">
      <t>キロク</t>
    </rPh>
    <rPh sb="23" eb="25">
      <t>サクセイ</t>
    </rPh>
    <rPh sb="27" eb="29">
      <t>ショクイン</t>
    </rPh>
    <rPh sb="29" eb="30">
      <t>アイダ</t>
    </rPh>
    <rPh sb="31" eb="33">
      <t>ジョウホウ</t>
    </rPh>
    <rPh sb="33" eb="35">
      <t>デンタツ</t>
    </rPh>
    <rPh sb="36" eb="38">
      <t>ジョウホウ</t>
    </rPh>
    <rPh sb="38" eb="40">
      <t>キョウユウ</t>
    </rPh>
    <rPh sb="42" eb="44">
      <t>セイキュウ</t>
    </rPh>
    <rPh sb="44" eb="46">
      <t>ギョウム</t>
    </rPh>
    <rPh sb="48" eb="50">
      <t>キンタイ</t>
    </rPh>
    <rPh sb="50" eb="52">
      <t>カンリ</t>
    </rPh>
    <rPh sb="57" eb="58">
      <t>ヒョウ</t>
    </rPh>
    <rPh sb="58" eb="60">
      <t>サクセイ</t>
    </rPh>
    <rPh sb="62" eb="64">
      <t>キュウヨ</t>
    </rPh>
    <rPh sb="64" eb="66">
      <t>ギョウム</t>
    </rPh>
    <rPh sb="70" eb="71">
      <t>タ</t>
    </rPh>
    <rPh sb="73" eb="75">
      <t>センタク</t>
    </rPh>
    <phoneticPr fontId="6"/>
  </si>
  <si>
    <t>　なお、「その他」を選択した場合には、「備考欄」に、業務内容を記載してください。</t>
    <rPh sb="7" eb="8">
      <t>タ</t>
    </rPh>
    <rPh sb="10" eb="12">
      <t>センタク</t>
    </rPh>
    <rPh sb="14" eb="16">
      <t>バアイ</t>
    </rPh>
    <rPh sb="20" eb="23">
      <t>ビコウラン</t>
    </rPh>
    <rPh sb="26" eb="28">
      <t>ギョウム</t>
    </rPh>
    <rPh sb="28" eb="30">
      <t>ナイヨウ</t>
    </rPh>
    <rPh sb="31" eb="33">
      <t>キサイ</t>
    </rPh>
    <phoneticPr fontId="6"/>
  </si>
  <si>
    <t>以下の※１及び※２については、ICT機器等導入前の実際の業務状況に即した算出をお願いします。</t>
    <rPh sb="0" eb="2">
      <t>イカ</t>
    </rPh>
    <rPh sb="5" eb="6">
      <t>オヨ</t>
    </rPh>
    <rPh sb="25" eb="27">
      <t>ジッサイ</t>
    </rPh>
    <rPh sb="28" eb="30">
      <t>ギョウム</t>
    </rPh>
    <rPh sb="30" eb="32">
      <t>ジョウキョウ</t>
    </rPh>
    <rPh sb="33" eb="34">
      <t>ソク</t>
    </rPh>
    <rPh sb="36" eb="38">
      <t>サンシュツ</t>
    </rPh>
    <rPh sb="40" eb="41">
      <t>ネガ</t>
    </rPh>
    <phoneticPr fontId="6"/>
  </si>
  <si>
    <t>＜※１＞A．ひと月当たり発生件数の算出方法</t>
    <rPh sb="8" eb="9">
      <t>ツキ</t>
    </rPh>
    <rPh sb="9" eb="10">
      <t>ア</t>
    </rPh>
    <rPh sb="12" eb="14">
      <t>ハッセイ</t>
    </rPh>
    <rPh sb="14" eb="16">
      <t>ケンスウ</t>
    </rPh>
    <rPh sb="17" eb="19">
      <t>サンシュツ</t>
    </rPh>
    <rPh sb="19" eb="21">
      <t>ホウホウ</t>
    </rPh>
    <phoneticPr fontId="6"/>
  </si>
  <si>
    <t>＜※２＞C．１件当たりの平均処理時間の算出方法</t>
    <rPh sb="7" eb="8">
      <t>ケン</t>
    </rPh>
    <rPh sb="8" eb="9">
      <t>ア</t>
    </rPh>
    <rPh sb="12" eb="14">
      <t>ヘイキン</t>
    </rPh>
    <rPh sb="14" eb="16">
      <t>ショリ</t>
    </rPh>
    <rPh sb="16" eb="18">
      <t>ジカン</t>
    </rPh>
    <rPh sb="19" eb="21">
      <t>サンシュツ</t>
    </rPh>
    <rPh sb="21" eb="23">
      <t>ホウホウ</t>
    </rPh>
    <phoneticPr fontId="6"/>
  </si>
  <si>
    <t>　②　ICT機器等導入後の業務時間内訳</t>
    <rPh sb="6" eb="8">
      <t>キキ</t>
    </rPh>
    <rPh sb="8" eb="9">
      <t>トウ</t>
    </rPh>
    <rPh sb="9" eb="12">
      <t>ドウニュウゴ</t>
    </rPh>
    <rPh sb="13" eb="15">
      <t>ギョウム</t>
    </rPh>
    <rPh sb="15" eb="17">
      <t>ジカン</t>
    </rPh>
    <rPh sb="17" eb="19">
      <t>ウチワケ</t>
    </rPh>
    <phoneticPr fontId="6"/>
  </si>
  <si>
    <t>　年間業務時間数削減率（％）</t>
    <rPh sb="1" eb="3">
      <t>ネンカン</t>
    </rPh>
    <rPh sb="3" eb="5">
      <t>ギョウム</t>
    </rPh>
    <rPh sb="5" eb="8">
      <t>ジカンスウ</t>
    </rPh>
    <rPh sb="8" eb="10">
      <t>サクゲン</t>
    </rPh>
    <rPh sb="10" eb="11">
      <t>リツ</t>
    </rPh>
    <phoneticPr fontId="6"/>
  </si>
  <si>
    <t>※以下のICT機器等導入前・後の作成文書量は、該当する文書がある場合に記載してください。</t>
    <rPh sb="1" eb="3">
      <t>イカ</t>
    </rPh>
    <rPh sb="7" eb="9">
      <t>キキ</t>
    </rPh>
    <rPh sb="9" eb="10">
      <t>ナド</t>
    </rPh>
    <rPh sb="10" eb="12">
      <t>ドウニュウ</t>
    </rPh>
    <rPh sb="12" eb="13">
      <t>マエ</t>
    </rPh>
    <rPh sb="14" eb="15">
      <t>ゴ</t>
    </rPh>
    <rPh sb="16" eb="18">
      <t>サクセイ</t>
    </rPh>
    <rPh sb="18" eb="21">
      <t>ブンショリョウ</t>
    </rPh>
    <rPh sb="23" eb="25">
      <t>ガイトウ</t>
    </rPh>
    <rPh sb="27" eb="29">
      <t>ブンショ</t>
    </rPh>
    <rPh sb="32" eb="34">
      <t>バアイ</t>
    </rPh>
    <rPh sb="35" eb="37">
      <t>キサイ</t>
    </rPh>
    <phoneticPr fontId="6"/>
  </si>
  <si>
    <t>　③　ICT機器等導入前の作成文書量</t>
    <rPh sb="6" eb="8">
      <t>キキ</t>
    </rPh>
    <rPh sb="8" eb="9">
      <t>トウ</t>
    </rPh>
    <rPh sb="9" eb="12">
      <t>ドウニュウマエ</t>
    </rPh>
    <rPh sb="13" eb="15">
      <t>サクセイ</t>
    </rPh>
    <rPh sb="15" eb="18">
      <t>ブンショリョウ</t>
    </rPh>
    <phoneticPr fontId="6"/>
  </si>
  <si>
    <t>　➃　ICT機器等導入後の作成文書量</t>
    <rPh sb="6" eb="8">
      <t>キキ</t>
    </rPh>
    <rPh sb="8" eb="9">
      <t>トウ</t>
    </rPh>
    <rPh sb="9" eb="12">
      <t>ドウニュウゴ</t>
    </rPh>
    <rPh sb="13" eb="15">
      <t>サクセイ</t>
    </rPh>
    <rPh sb="15" eb="18">
      <t>ブンショリョウ</t>
    </rPh>
    <phoneticPr fontId="6"/>
  </si>
  <si>
    <t>　年間作成文書量削減率（％）</t>
    <rPh sb="1" eb="3">
      <t>ネンカン</t>
    </rPh>
    <rPh sb="3" eb="5">
      <t>サクセイ</t>
    </rPh>
    <rPh sb="5" eb="8">
      <t>ブンショリョウ</t>
    </rPh>
    <rPh sb="8" eb="10">
      <t>サクゲン</t>
    </rPh>
    <rPh sb="10" eb="11">
      <t>リツ</t>
    </rPh>
    <phoneticPr fontId="6"/>
  </si>
  <si>
    <t>（４）ICT機器等の導入効果</t>
    <rPh sb="6" eb="8">
      <t>キキ</t>
    </rPh>
    <rPh sb="8" eb="9">
      <t>ナド</t>
    </rPh>
    <rPh sb="10" eb="12">
      <t>ドウニュウ</t>
    </rPh>
    <rPh sb="12" eb="14">
      <t>コウカ</t>
    </rPh>
    <phoneticPr fontId="6"/>
  </si>
  <si>
    <t>　① 事業所におけるICT機器等導入の推進方法</t>
    <rPh sb="3" eb="6">
      <t>ジギョウショ</t>
    </rPh>
    <rPh sb="13" eb="15">
      <t>キキ</t>
    </rPh>
    <rPh sb="15" eb="16">
      <t>ナド</t>
    </rPh>
    <rPh sb="16" eb="18">
      <t>ドウニュウ</t>
    </rPh>
    <rPh sb="19" eb="21">
      <t>スイシン</t>
    </rPh>
    <rPh sb="21" eb="23">
      <t>ホウホウ</t>
    </rPh>
    <phoneticPr fontId="6"/>
  </si>
  <si>
    <t>　※事業所において、ICT機器等の導入をどのように進めたか（事業所内の推進体制、外部への相談など）を記載してください。</t>
    <rPh sb="2" eb="5">
      <t>ジギョウショ</t>
    </rPh>
    <rPh sb="13" eb="15">
      <t>キキ</t>
    </rPh>
    <rPh sb="15" eb="16">
      <t>ナド</t>
    </rPh>
    <rPh sb="17" eb="19">
      <t>ドウニュウ</t>
    </rPh>
    <rPh sb="25" eb="26">
      <t>スス</t>
    </rPh>
    <rPh sb="30" eb="33">
      <t>ジギョウショ</t>
    </rPh>
    <rPh sb="33" eb="34">
      <t>ナイ</t>
    </rPh>
    <rPh sb="35" eb="37">
      <t>スイシン</t>
    </rPh>
    <rPh sb="37" eb="39">
      <t>タイセイ</t>
    </rPh>
    <rPh sb="40" eb="42">
      <t>ガイブ</t>
    </rPh>
    <rPh sb="44" eb="46">
      <t>ソウダン</t>
    </rPh>
    <rPh sb="50" eb="52">
      <t>キサイ</t>
    </rPh>
    <phoneticPr fontId="6"/>
  </si>
  <si>
    <t>　　また、事業所にICT機器等の導入にあたり工夫した点、苦労した点がありましたら、その点も記載してください。</t>
    <rPh sb="5" eb="7">
      <t>ジギョウ</t>
    </rPh>
    <rPh sb="7" eb="8">
      <t>ショ</t>
    </rPh>
    <rPh sb="12" eb="14">
      <t>キキ</t>
    </rPh>
    <rPh sb="14" eb="15">
      <t>ナド</t>
    </rPh>
    <rPh sb="16" eb="18">
      <t>ドウニュウ</t>
    </rPh>
    <rPh sb="22" eb="24">
      <t>クフウ</t>
    </rPh>
    <rPh sb="26" eb="27">
      <t>テン</t>
    </rPh>
    <rPh sb="28" eb="30">
      <t>クロウ</t>
    </rPh>
    <rPh sb="32" eb="33">
      <t>テン</t>
    </rPh>
    <rPh sb="43" eb="44">
      <t>テン</t>
    </rPh>
    <rPh sb="45" eb="47">
      <t>キサイ</t>
    </rPh>
    <phoneticPr fontId="6"/>
  </si>
  <si>
    <t>　②ICT機器等の導入による業務の変化（複数選択可）</t>
    <phoneticPr fontId="6"/>
  </si>
  <si>
    <r>
      <rPr>
        <b/>
        <sz val="11"/>
        <rFont val="ＭＳ Ｐゴシック"/>
        <family val="3"/>
        <charset val="128"/>
      </rPr>
      <t>情報端末導入による</t>
    </r>
    <r>
      <rPr>
        <sz val="11"/>
        <rFont val="ＭＳ Ｐゴシック"/>
        <family val="3"/>
        <charset val="128"/>
      </rPr>
      <t>効果</t>
    </r>
    <rPh sb="0" eb="2">
      <t>ジョウホウ</t>
    </rPh>
    <rPh sb="2" eb="4">
      <t>タンマツ</t>
    </rPh>
    <rPh sb="4" eb="6">
      <t>ドウニュウ</t>
    </rPh>
    <rPh sb="9" eb="11">
      <t>コウカ</t>
    </rPh>
    <phoneticPr fontId="6"/>
  </si>
  <si>
    <r>
      <rPr>
        <b/>
        <sz val="11"/>
        <rFont val="ＭＳ Ｐゴシック"/>
        <family val="3"/>
        <charset val="128"/>
      </rPr>
      <t>ソフトウェア導入による</t>
    </r>
    <r>
      <rPr>
        <sz val="11"/>
        <rFont val="ＭＳ Ｐゴシック"/>
        <family val="3"/>
        <charset val="128"/>
      </rPr>
      <t>効果</t>
    </r>
    <rPh sb="6" eb="8">
      <t>ドウニュウ</t>
    </rPh>
    <rPh sb="11" eb="13">
      <t>コウカ</t>
    </rPh>
    <phoneticPr fontId="6"/>
  </si>
  <si>
    <r>
      <rPr>
        <sz val="8"/>
        <rFont val="ＭＳ Ｐゴシック"/>
        <family val="3"/>
        <charset val="128"/>
      </rPr>
      <t>　　　　　　</t>
    </r>
    <r>
      <rPr>
        <sz val="11"/>
        <rFont val="ＭＳ Ｐゴシック"/>
        <family val="3"/>
        <charset val="128"/>
      </rPr>
      <t>　　　　　　　　　　　　　　　　　　　　　　　　　　　　　　</t>
    </r>
    <phoneticPr fontId="6"/>
  </si>
  <si>
    <t>　　　　　　　　　　　　　　　　　　　　　　　　　　　　　　　　　</t>
    <phoneticPr fontId="6"/>
  </si>
  <si>
    <t>※「その他の効果があった」を選択した場合には、その内容を記載してください。</t>
    <rPh sb="4" eb="5">
      <t>タ</t>
    </rPh>
    <rPh sb="6" eb="8">
      <t>コウカ</t>
    </rPh>
    <rPh sb="14" eb="16">
      <t>センタク</t>
    </rPh>
    <rPh sb="18" eb="20">
      <t>バアイ</t>
    </rPh>
    <rPh sb="25" eb="27">
      <t>ナイヨウ</t>
    </rPh>
    <rPh sb="28" eb="30">
      <t>キサイ</t>
    </rPh>
    <phoneticPr fontId="6"/>
  </si>
  <si>
    <t>　③ICT機器等の導入による業務効率化及び職員の業務負担軽減の状況</t>
    <rPh sb="5" eb="7">
      <t>キキ</t>
    </rPh>
    <rPh sb="7" eb="8">
      <t>ナド</t>
    </rPh>
    <rPh sb="9" eb="11">
      <t>ドウニュウ</t>
    </rPh>
    <rPh sb="14" eb="16">
      <t>ギョウム</t>
    </rPh>
    <rPh sb="16" eb="18">
      <t>コウリツ</t>
    </rPh>
    <rPh sb="18" eb="19">
      <t>カ</t>
    </rPh>
    <rPh sb="19" eb="20">
      <t>オヨ</t>
    </rPh>
    <rPh sb="21" eb="23">
      <t>ショクイン</t>
    </rPh>
    <rPh sb="24" eb="26">
      <t>ギョウム</t>
    </rPh>
    <rPh sb="26" eb="28">
      <t>フタン</t>
    </rPh>
    <rPh sb="28" eb="30">
      <t>ケイゲン</t>
    </rPh>
    <rPh sb="31" eb="33">
      <t>ジョウキョウ</t>
    </rPh>
    <phoneticPr fontId="6"/>
  </si>
  <si>
    <t>　※ICT機器等の導入により、どのような業務改善ができ、どのような業務効率化が図られたのか、また、職員の業務負担軽減にどのような効果があったのか、</t>
    <rPh sb="5" eb="7">
      <t>キキ</t>
    </rPh>
    <rPh sb="7" eb="8">
      <t>ナド</t>
    </rPh>
    <rPh sb="9" eb="11">
      <t>ドウニュウ</t>
    </rPh>
    <rPh sb="20" eb="22">
      <t>ギョウム</t>
    </rPh>
    <rPh sb="22" eb="24">
      <t>カイゼン</t>
    </rPh>
    <rPh sb="33" eb="35">
      <t>ギョウム</t>
    </rPh>
    <rPh sb="35" eb="38">
      <t>コウリツカ</t>
    </rPh>
    <rPh sb="39" eb="40">
      <t>ハカ</t>
    </rPh>
    <rPh sb="49" eb="51">
      <t>ショクイン</t>
    </rPh>
    <rPh sb="52" eb="54">
      <t>ギョウム</t>
    </rPh>
    <rPh sb="54" eb="56">
      <t>フタン</t>
    </rPh>
    <rPh sb="56" eb="58">
      <t>ケイゲン</t>
    </rPh>
    <rPh sb="64" eb="66">
      <t>コウカ</t>
    </rPh>
    <phoneticPr fontId="6"/>
  </si>
  <si>
    <t>　　具体的に記載してください。</t>
    <rPh sb="2" eb="5">
      <t>グタイテキ</t>
    </rPh>
    <rPh sb="6" eb="8">
      <t>キサイ</t>
    </rPh>
    <phoneticPr fontId="6"/>
  </si>
  <si>
    <t>　④ICT機器等の導入による業務効率化で確保できた業務時間の活用方法</t>
    <rPh sb="5" eb="7">
      <t>キキ</t>
    </rPh>
    <rPh sb="7" eb="8">
      <t>ナド</t>
    </rPh>
    <rPh sb="9" eb="11">
      <t>ドウニュウ</t>
    </rPh>
    <rPh sb="14" eb="16">
      <t>ギョウム</t>
    </rPh>
    <rPh sb="16" eb="19">
      <t>コウリツカ</t>
    </rPh>
    <rPh sb="20" eb="22">
      <t>カクホ</t>
    </rPh>
    <rPh sb="25" eb="27">
      <t>ギョウム</t>
    </rPh>
    <rPh sb="27" eb="29">
      <t>ジカン</t>
    </rPh>
    <rPh sb="30" eb="32">
      <t>カツヨウ</t>
    </rPh>
    <rPh sb="32" eb="34">
      <t>ホウホウ</t>
    </rPh>
    <phoneticPr fontId="6"/>
  </si>
  <si>
    <t>　※ICT機器等の導入により、業務効率化で確保できた職員の業務時間について、他のどのような業務に活用できたかなど、具体的に記載してください。</t>
    <rPh sb="5" eb="7">
      <t>キキ</t>
    </rPh>
    <rPh sb="7" eb="8">
      <t>ナド</t>
    </rPh>
    <rPh sb="9" eb="11">
      <t>ドウニュウ</t>
    </rPh>
    <rPh sb="15" eb="17">
      <t>ギョウム</t>
    </rPh>
    <rPh sb="17" eb="20">
      <t>コウリツカ</t>
    </rPh>
    <rPh sb="21" eb="23">
      <t>カクホ</t>
    </rPh>
    <rPh sb="26" eb="28">
      <t>ショクイン</t>
    </rPh>
    <rPh sb="29" eb="31">
      <t>ギョウム</t>
    </rPh>
    <rPh sb="31" eb="33">
      <t>ジカン</t>
    </rPh>
    <rPh sb="38" eb="39">
      <t>タ</t>
    </rPh>
    <rPh sb="45" eb="47">
      <t>ギョウム</t>
    </rPh>
    <rPh sb="48" eb="50">
      <t>カツヨウ</t>
    </rPh>
    <rPh sb="57" eb="60">
      <t>グタイテキ</t>
    </rPh>
    <rPh sb="61" eb="63">
      <t>キサイ</t>
    </rPh>
    <phoneticPr fontId="6"/>
  </si>
  <si>
    <t>（５）ICT機器等の導入による費用面での効果</t>
    <rPh sb="6" eb="9">
      <t>キキナド</t>
    </rPh>
    <rPh sb="10" eb="12">
      <t>ドウニュウ</t>
    </rPh>
    <rPh sb="15" eb="18">
      <t>ヒヨウメン</t>
    </rPh>
    <rPh sb="20" eb="22">
      <t>コウカ</t>
    </rPh>
    <phoneticPr fontId="6"/>
  </si>
  <si>
    <t>　　　</t>
    <phoneticPr fontId="6"/>
  </si>
  <si>
    <t>　ICT機器等の導入による費用の縮減</t>
    <rPh sb="16" eb="18">
      <t>シュクゲン</t>
    </rPh>
    <phoneticPr fontId="6"/>
  </si>
  <si>
    <t>　※ICT機器等の導入による費用の縮減が「有」の場合、以下についても回答をお願いします。</t>
    <rPh sb="17" eb="19">
      <t>シュクゲン</t>
    </rPh>
    <rPh sb="21" eb="22">
      <t>ア</t>
    </rPh>
    <rPh sb="24" eb="26">
      <t>バアイ</t>
    </rPh>
    <rPh sb="27" eb="29">
      <t>イカ</t>
    </rPh>
    <rPh sb="34" eb="36">
      <t>カイトウ</t>
    </rPh>
    <rPh sb="38" eb="39">
      <t>ネガ</t>
    </rPh>
    <phoneticPr fontId="6"/>
  </si>
  <si>
    <t>　縮減額（円）</t>
    <rPh sb="1" eb="3">
      <t>シュクゲン</t>
    </rPh>
    <rPh sb="3" eb="4">
      <t>ガク</t>
    </rPh>
    <rPh sb="5" eb="6">
      <t>エン</t>
    </rPh>
    <phoneticPr fontId="6"/>
  </si>
  <si>
    <t>（※１）「その他職場環境の改善への充当」の内容について、具体的に記載してください。</t>
    <rPh sb="17" eb="19">
      <t>ジュウトウ</t>
    </rPh>
    <rPh sb="21" eb="23">
      <t>ナイヨウ</t>
    </rPh>
    <rPh sb="28" eb="31">
      <t>グタイテキ</t>
    </rPh>
    <rPh sb="32" eb="34">
      <t>キサイ</t>
    </rPh>
    <phoneticPr fontId="6"/>
  </si>
  <si>
    <t>（※２）「サービスの質の向上に係る取組への充当」の内容について、具体的に記載してください。</t>
    <rPh sb="10" eb="11">
      <t>シツ</t>
    </rPh>
    <rPh sb="12" eb="14">
      <t>コウジョウ</t>
    </rPh>
    <rPh sb="15" eb="16">
      <t>カカ</t>
    </rPh>
    <rPh sb="17" eb="19">
      <t>トリクミ</t>
    </rPh>
    <rPh sb="21" eb="23">
      <t>ジュウトウ</t>
    </rPh>
    <rPh sb="25" eb="27">
      <t>ナイヨウ</t>
    </rPh>
    <rPh sb="32" eb="35">
      <t>グタイテキ</t>
    </rPh>
    <rPh sb="36" eb="38">
      <t>キサイ</t>
    </rPh>
    <phoneticPr fontId="6"/>
  </si>
  <si>
    <t>別紙３－２－２②</t>
    <rPh sb="0" eb="2">
      <t>ベッシ</t>
    </rPh>
    <phoneticPr fontId="6"/>
  </si>
  <si>
    <t>別紙３－２－２①</t>
    <phoneticPr fontId="6"/>
  </si>
  <si>
    <t>別紙３-１-２①</t>
    <phoneticPr fontId="6"/>
  </si>
  <si>
    <t>別紙３－１－２②</t>
    <rPh sb="0" eb="2">
      <t>ベッシ</t>
    </rPh>
    <phoneticPr fontId="6"/>
  </si>
  <si>
    <r>
      <t>提供サービス</t>
    </r>
    <r>
      <rPr>
        <sz val="12"/>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6"/>
  </si>
  <si>
    <r>
      <rPr>
        <sz val="12"/>
        <rFont val="ＭＳ Ｐゴシック"/>
        <family val="3"/>
        <charset val="128"/>
      </rPr>
      <t>職員数（常勤換算数）</t>
    </r>
    <r>
      <rPr>
        <sz val="10"/>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6"/>
  </si>
  <si>
    <r>
      <t>参考情報：令和元年度から令和６年度に係るICT導入モデル事業補助実績</t>
    </r>
    <r>
      <rPr>
        <sz val="12"/>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6"/>
  </si>
  <si>
    <t>【報告に当たっての確認事項】　※記載内容を確認し、チェックすること。</t>
    <rPh sb="1" eb="3">
      <t>ホウコク</t>
    </rPh>
    <rPh sb="4" eb="5">
      <t>ア</t>
    </rPh>
    <rPh sb="9" eb="11">
      <t>カクニン</t>
    </rPh>
    <rPh sb="11" eb="13">
      <t>ジコウ</t>
    </rPh>
    <rPh sb="16" eb="18">
      <t>キサイ</t>
    </rPh>
    <rPh sb="18" eb="20">
      <t>ナイヨウ</t>
    </rPh>
    <rPh sb="21" eb="23">
      <t>カクニン</t>
    </rPh>
    <phoneticPr fontId="28"/>
  </si>
  <si>
    <t>　ICT機器（AIカメラ等除く）の申請のために、都道府県等が行うICT導入に伴う研修会に参加した。</t>
    <rPh sb="24" eb="28">
      <t>トドウフケン</t>
    </rPh>
    <rPh sb="28" eb="29">
      <t>トウ</t>
    </rPh>
    <rPh sb="30" eb="31">
      <t>オコナ</t>
    </rPh>
    <rPh sb="44" eb="46">
      <t>サンカ</t>
    </rPh>
    <phoneticPr fontId="6"/>
  </si>
  <si>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当該費用を利用者が受ける障害福祉サービスの質の向上や職員の賃金改善に資する取組に適切に使用するとともに、その旨を職員等に周知した。</t>
    <rPh sb="4" eb="6">
      <t>キキ</t>
    </rPh>
    <rPh sb="6" eb="7">
      <t>トウ</t>
    </rPh>
    <rPh sb="7" eb="9">
      <t>ドウニュウ</t>
    </rPh>
    <rPh sb="13" eb="14">
      <t>エ</t>
    </rPh>
    <rPh sb="17" eb="20">
      <t>セイサンセイ</t>
    </rPh>
    <rPh sb="20" eb="22">
      <t>コウジョウ</t>
    </rPh>
    <rPh sb="25" eb="27">
      <t>ギョウム</t>
    </rPh>
    <rPh sb="27" eb="29">
      <t>コウリツ</t>
    </rPh>
    <rPh sb="29" eb="30">
      <t>カ</t>
    </rPh>
    <rPh sb="30" eb="31">
      <t>オヨ</t>
    </rPh>
    <rPh sb="32" eb="34">
      <t>ショクイン</t>
    </rPh>
    <rPh sb="48" eb="50">
      <t>テアテ</t>
    </rPh>
    <rPh sb="52" eb="54">
      <t>ケイヒ</t>
    </rPh>
    <rPh sb="75" eb="78">
      <t>リヨウシャ</t>
    </rPh>
    <rPh sb="79" eb="80">
      <t>ウ</t>
    </rPh>
    <rPh sb="124" eb="125">
      <t>ムネ</t>
    </rPh>
    <rPh sb="126" eb="128">
      <t>ショクイン</t>
    </rPh>
    <rPh sb="128" eb="129">
      <t>トウ</t>
    </rPh>
    <rPh sb="130" eb="132">
      <t>シュウチ</t>
    </rPh>
    <phoneticPr fontId="28"/>
  </si>
  <si>
    <t>　「福祉・介護職員等処遇改善加算」を算定した。</t>
    <phoneticPr fontId="6"/>
  </si>
  <si>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6"/>
  </si>
  <si>
    <t>１．事業実績</t>
    <rPh sb="2" eb="4">
      <t>ジギョウ</t>
    </rPh>
    <rPh sb="4" eb="6">
      <t>ジッセキ</t>
    </rPh>
    <phoneticPr fontId="6"/>
  </si>
  <si>
    <t>（１）主な導入機器内容（複数選択可）</t>
    <rPh sb="3" eb="4">
      <t>オモ</t>
    </rPh>
    <rPh sb="5" eb="7">
      <t>ドウニュウ</t>
    </rPh>
    <rPh sb="7" eb="9">
      <t>キキ</t>
    </rPh>
    <rPh sb="9" eb="11">
      <t>ナイヨウ</t>
    </rPh>
    <rPh sb="12" eb="14">
      <t>フクスウ</t>
    </rPh>
    <rPh sb="14" eb="17">
      <t>センタクカ</t>
    </rPh>
    <phoneticPr fontId="6"/>
  </si>
  <si>
    <t>（２）ICTの導入を実施した分野（特に該当するもの１つに☑）</t>
    <rPh sb="7" eb="9">
      <t>ドウニュウ</t>
    </rPh>
    <rPh sb="10" eb="12">
      <t>ジッシ</t>
    </rPh>
    <rPh sb="14" eb="16">
      <t>ブンヤ</t>
    </rPh>
    <rPh sb="17" eb="18">
      <t>トク</t>
    </rPh>
    <rPh sb="19" eb="21">
      <t>ガイトウ</t>
    </rPh>
    <phoneticPr fontId="6"/>
  </si>
  <si>
    <t>（３）機器を導入して感じた課題及び効果（複数回答可）</t>
    <rPh sb="10" eb="11">
      <t>カン</t>
    </rPh>
    <rPh sb="13" eb="15">
      <t>カダイ</t>
    </rPh>
    <rPh sb="15" eb="16">
      <t>オヨ</t>
    </rPh>
    <rPh sb="17" eb="19">
      <t>コウカ</t>
    </rPh>
    <phoneticPr fontId="6"/>
  </si>
  <si>
    <t>（４）事業所が抱える課題</t>
    <rPh sb="3" eb="6">
      <t>ジギョウショ</t>
    </rPh>
    <rPh sb="7" eb="8">
      <t>カカ</t>
    </rPh>
    <rPh sb="10" eb="12">
      <t>カダイ</t>
    </rPh>
    <phoneticPr fontId="6"/>
  </si>
  <si>
    <t>（５）ICT機器等を導入した業務内容（概要）　</t>
    <rPh sb="6" eb="8">
      <t>キキ</t>
    </rPh>
    <rPh sb="8" eb="9">
      <t>トウ</t>
    </rPh>
    <rPh sb="10" eb="12">
      <t>ドウニュウ</t>
    </rPh>
    <rPh sb="14" eb="16">
      <t>ギョウム</t>
    </rPh>
    <rPh sb="16" eb="18">
      <t>ナイヨウ</t>
    </rPh>
    <rPh sb="19" eb="21">
      <t>ガイヨウ</t>
    </rPh>
    <phoneticPr fontId="6"/>
  </si>
  <si>
    <t>職員数（実数）</t>
    <rPh sb="0" eb="3">
      <t>ショクインスウ</t>
    </rPh>
    <rPh sb="4" eb="6">
      <t>ジッスウ</t>
    </rPh>
    <phoneticPr fontId="6"/>
  </si>
  <si>
    <t>人</t>
    <rPh sb="0" eb="1">
      <t>ヒト</t>
    </rPh>
    <phoneticPr fontId="6"/>
  </si>
  <si>
    <t>施設利用者数</t>
    <rPh sb="0" eb="2">
      <t>シセツ</t>
    </rPh>
    <rPh sb="2" eb="5">
      <t>リヨウシャ</t>
    </rPh>
    <rPh sb="5" eb="6">
      <t>スウ</t>
    </rPh>
    <phoneticPr fontId="6"/>
  </si>
  <si>
    <t>実支出額：</t>
    <rPh sb="0" eb="1">
      <t>ジツ</t>
    </rPh>
    <rPh sb="3" eb="4">
      <t>ガク</t>
    </rPh>
    <phoneticPr fontId="6"/>
  </si>
  <si>
    <t>機器導入費用
（合計）</t>
    <rPh sb="0" eb="2">
      <t>キキ</t>
    </rPh>
    <rPh sb="2" eb="4">
      <t>ドウニュウ</t>
    </rPh>
    <rPh sb="4" eb="6">
      <t>ヒヨウ</t>
    </rPh>
    <rPh sb="8" eb="10">
      <t>ゴウケイ</t>
    </rPh>
    <phoneticPr fontId="6"/>
  </si>
  <si>
    <t>初期設定に要する費用
（合計）</t>
    <rPh sb="0" eb="2">
      <t>ショキ</t>
    </rPh>
    <rPh sb="2" eb="4">
      <t>セッテイ</t>
    </rPh>
    <rPh sb="5" eb="6">
      <t>ヨウ</t>
    </rPh>
    <rPh sb="8" eb="10">
      <t>ヒヨウ</t>
    </rPh>
    <rPh sb="12" eb="14">
      <t>ゴウケイ</t>
    </rPh>
    <phoneticPr fontId="6"/>
  </si>
  <si>
    <t>値引額
（合計）</t>
    <rPh sb="0" eb="2">
      <t>ネビ</t>
    </rPh>
    <rPh sb="2" eb="3">
      <t>ガク</t>
    </rPh>
    <rPh sb="5" eb="7">
      <t>ゴウケイ</t>
    </rPh>
    <phoneticPr fontId="6"/>
  </si>
  <si>
    <t>No.</t>
    <phoneticPr fontId="6"/>
  </si>
  <si>
    <t>導入内容</t>
    <rPh sb="0" eb="2">
      <t>ドウニュウ</t>
    </rPh>
    <rPh sb="2" eb="4">
      <t>ナイヨウ</t>
    </rPh>
    <phoneticPr fontId="6"/>
  </si>
  <si>
    <t>単価</t>
    <rPh sb="0" eb="2">
      <t>タンカ</t>
    </rPh>
    <phoneticPr fontId="6"/>
  </si>
  <si>
    <t>機器導入費用</t>
    <rPh sb="0" eb="2">
      <t>キキ</t>
    </rPh>
    <rPh sb="2" eb="4">
      <t>ドウニュウ</t>
    </rPh>
    <rPh sb="4" eb="6">
      <t>ヒヨウ</t>
    </rPh>
    <phoneticPr fontId="6"/>
  </si>
  <si>
    <t>初期設定に要する費用</t>
    <rPh sb="0" eb="2">
      <t>ショキ</t>
    </rPh>
    <rPh sb="2" eb="4">
      <t>セッテイ</t>
    </rPh>
    <rPh sb="5" eb="6">
      <t>ヨウ</t>
    </rPh>
    <rPh sb="8" eb="10">
      <t>ヒヨウ</t>
    </rPh>
    <phoneticPr fontId="6"/>
  </si>
  <si>
    <r>
      <rPr>
        <b/>
        <sz val="14"/>
        <rFont val="ＭＳ Ｐゴシック"/>
        <family val="3"/>
        <charset val="128"/>
        <scheme val="minor"/>
      </rPr>
      <t>備考</t>
    </r>
    <r>
      <rPr>
        <b/>
        <sz val="12"/>
        <rFont val="ＭＳ Ｐゴシック"/>
        <family val="3"/>
        <charset val="128"/>
        <scheme val="minor"/>
      </rPr>
      <t xml:space="preserve">
</t>
    </r>
    <r>
      <rPr>
        <b/>
        <sz val="11"/>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6"/>
  </si>
  <si>
    <t>※</t>
    <phoneticPr fontId="28"/>
  </si>
  <si>
    <t>本内訳書の資料として、納品書及び領収書の写し（PDFファイルに限る。）を添付すること。</t>
    <rPh sb="0" eb="1">
      <t>ホン</t>
    </rPh>
    <rPh sb="1" eb="4">
      <t>ウチワケショ</t>
    </rPh>
    <rPh sb="5" eb="7">
      <t>シリョウ</t>
    </rPh>
    <rPh sb="11" eb="14">
      <t>ノウヒンショ</t>
    </rPh>
    <rPh sb="14" eb="15">
      <t>オヨ</t>
    </rPh>
    <rPh sb="16" eb="19">
      <t>リョウシュウショ</t>
    </rPh>
    <rPh sb="20" eb="21">
      <t>ウツ</t>
    </rPh>
    <rPh sb="31" eb="32">
      <t>カギ</t>
    </rPh>
    <rPh sb="36" eb="38">
      <t>テンプ</t>
    </rPh>
    <phoneticPr fontId="28"/>
  </si>
  <si>
    <t>別紙３－２－３②</t>
    <rPh sb="0" eb="2">
      <t>ベッシ</t>
    </rPh>
    <phoneticPr fontId="6"/>
  </si>
  <si>
    <t xml:space="preserve">  経費報告書</t>
    <rPh sb="2" eb="4">
      <t>ケイヒ</t>
    </rPh>
    <rPh sb="4" eb="7">
      <t>ホウコクショ</t>
    </rPh>
    <phoneticPr fontId="6"/>
  </si>
  <si>
    <t>別紙３－１－３①</t>
    <rPh sb="0" eb="2">
      <t>ベッシ</t>
    </rPh>
    <phoneticPr fontId="6"/>
  </si>
  <si>
    <t>機器導入費用（合計）</t>
    <rPh sb="0" eb="2">
      <t>キキ</t>
    </rPh>
    <rPh sb="2" eb="4">
      <t>ドウニュウ</t>
    </rPh>
    <rPh sb="4" eb="6">
      <t>ヒヨウ</t>
    </rPh>
    <rPh sb="7" eb="9">
      <t>ゴウケイ</t>
    </rPh>
    <phoneticPr fontId="6"/>
  </si>
  <si>
    <t>初期設定に要する費用（合計）</t>
    <rPh sb="0" eb="2">
      <t>ショキ</t>
    </rPh>
    <rPh sb="2" eb="4">
      <t>セッテイ</t>
    </rPh>
    <rPh sb="5" eb="6">
      <t>ヨウ</t>
    </rPh>
    <rPh sb="8" eb="10">
      <t>ヒヨウ</t>
    </rPh>
    <rPh sb="11" eb="13">
      <t>ゴウケイ</t>
    </rPh>
    <phoneticPr fontId="6"/>
  </si>
  <si>
    <t>値引額（合計）</t>
    <rPh sb="0" eb="2">
      <t>ネビ</t>
    </rPh>
    <rPh sb="2" eb="3">
      <t>ガク</t>
    </rPh>
    <rPh sb="4" eb="6">
      <t>ゴウケイ</t>
    </rPh>
    <phoneticPr fontId="6"/>
  </si>
  <si>
    <t>台</t>
  </si>
  <si>
    <t>（２）見守り機器の導入に伴う通信環境整備に係る経費（障害者支援施設、グループホームのみ）</t>
    <phoneticPr fontId="6"/>
  </si>
  <si>
    <t>通信環境整備費用（合計）</t>
    <rPh sb="0" eb="2">
      <t>ツウシン</t>
    </rPh>
    <rPh sb="2" eb="4">
      <t>カンキョウ</t>
    </rPh>
    <rPh sb="4" eb="6">
      <t>セイビ</t>
    </rPh>
    <rPh sb="6" eb="8">
      <t>ヒヨウ</t>
    </rPh>
    <rPh sb="9" eb="11">
      <t>ゴウケイ</t>
    </rPh>
    <phoneticPr fontId="6"/>
  </si>
  <si>
    <t>積算内訳</t>
    <rPh sb="0" eb="2">
      <t>セキサン</t>
    </rPh>
    <rPh sb="2" eb="4">
      <t>ウチワケ</t>
    </rPh>
    <phoneticPr fontId="6"/>
  </si>
  <si>
    <t>費用合計</t>
    <rPh sb="0" eb="2">
      <t>ヒヨウ</t>
    </rPh>
    <rPh sb="2" eb="4">
      <t>ゴウケイ</t>
    </rPh>
    <phoneticPr fontId="6"/>
  </si>
  <si>
    <r>
      <t xml:space="preserve">備考
</t>
    </r>
    <r>
      <rPr>
        <b/>
        <sz val="6"/>
        <rFont val="ＭＳ Ｐゴシック"/>
        <family val="3"/>
        <charset val="128"/>
        <scheme val="minor"/>
      </rPr>
      <t>（特別な事情等があれば記載）</t>
    </r>
    <rPh sb="0" eb="2">
      <t>ビコウ</t>
    </rPh>
    <rPh sb="4" eb="6">
      <t>トクベツ</t>
    </rPh>
    <rPh sb="7" eb="9">
      <t>ジジョウ</t>
    </rPh>
    <rPh sb="9" eb="10">
      <t>トウ</t>
    </rPh>
    <rPh sb="14" eb="16">
      <t>キサイ</t>
    </rPh>
    <phoneticPr fontId="6"/>
  </si>
  <si>
    <t>本内訳書の資料として、納品書及び領収書の写し（PDFファイルに限る。）を添付すること。</t>
    <phoneticPr fontId="28"/>
  </si>
  <si>
    <t>別紙３－１－３②</t>
    <rPh sb="0" eb="2">
      <t>ベッシ</t>
    </rPh>
    <phoneticPr fontId="6"/>
  </si>
  <si>
    <t>経費報告書</t>
    <rPh sb="0" eb="2">
      <t>ケイヒ</t>
    </rPh>
    <phoneticPr fontId="6"/>
  </si>
  <si>
    <t>　ウ　実績報告書（別紙3-1-3①②、別紙3-2-3①②）</t>
    <rPh sb="3" eb="5">
      <t>ジッセキ</t>
    </rPh>
    <rPh sb="5" eb="8">
      <t>ホウコクショ</t>
    </rPh>
    <rPh sb="9" eb="11">
      <t>ベッシ</t>
    </rPh>
    <rPh sb="19" eb="21">
      <t>ベッシ</t>
    </rPh>
    <phoneticPr fontId="6"/>
  </si>
  <si>
    <t>実績報告書</t>
    <rPh sb="0" eb="2">
      <t>ジッセキ</t>
    </rPh>
    <rPh sb="2" eb="5">
      <t>ホウコクショ</t>
    </rPh>
    <phoneticPr fontId="28"/>
  </si>
  <si>
    <t>　　パソコン</t>
    <phoneticPr fontId="6"/>
  </si>
  <si>
    <t>　　タブレット</t>
    <phoneticPr fontId="6"/>
  </si>
  <si>
    <t>　　ＡＩカメラ等（防犯、虐待防止、事故防止など、利用者の安心安全のために活用するカメラ）</t>
    <rPh sb="7" eb="8">
      <t>トウ</t>
    </rPh>
    <rPh sb="9" eb="11">
      <t>ボウハン</t>
    </rPh>
    <rPh sb="12" eb="14">
      <t>ギャクタイ</t>
    </rPh>
    <rPh sb="14" eb="16">
      <t>ボウシ</t>
    </rPh>
    <rPh sb="17" eb="19">
      <t>ジコ</t>
    </rPh>
    <rPh sb="19" eb="21">
      <t>ボウシ</t>
    </rPh>
    <rPh sb="24" eb="27">
      <t>リヨウシャ</t>
    </rPh>
    <rPh sb="28" eb="30">
      <t>アンシン</t>
    </rPh>
    <rPh sb="30" eb="32">
      <t>アンゼン</t>
    </rPh>
    <rPh sb="36" eb="38">
      <t>カツヨウ</t>
    </rPh>
    <phoneticPr fontId="6"/>
  </si>
  <si>
    <r>
      <t>　　ソフトウェア</t>
    </r>
    <r>
      <rPr>
        <sz val="11"/>
        <rFont val="ＭＳ Ｐゴシック"/>
        <family val="3"/>
        <charset val="128"/>
      </rPr>
      <t>（事業所での業務を支援するソフトウェア（記録業務、情報共有業務、請求業務）で、各種業務を一気通貫で行うことが可能なものに限る。）</t>
    </r>
    <rPh sb="9" eb="12">
      <t>ジギョウショ</t>
    </rPh>
    <rPh sb="14" eb="16">
      <t>ギョウム</t>
    </rPh>
    <rPh sb="17" eb="19">
      <t>シエン</t>
    </rPh>
    <rPh sb="28" eb="30">
      <t>キロク</t>
    </rPh>
    <rPh sb="30" eb="32">
      <t>ギョウム</t>
    </rPh>
    <rPh sb="33" eb="35">
      <t>ジョウホウ</t>
    </rPh>
    <rPh sb="35" eb="37">
      <t>キョウユウ</t>
    </rPh>
    <rPh sb="37" eb="39">
      <t>ギョウム</t>
    </rPh>
    <rPh sb="40" eb="42">
      <t>セイキュウ</t>
    </rPh>
    <rPh sb="42" eb="44">
      <t>ギョウム</t>
    </rPh>
    <rPh sb="47" eb="49">
      <t>カクシュ</t>
    </rPh>
    <rPh sb="49" eb="51">
      <t>ギョウム</t>
    </rPh>
    <rPh sb="52" eb="54">
      <t>イッキ</t>
    </rPh>
    <rPh sb="54" eb="56">
      <t>ツウカン</t>
    </rPh>
    <rPh sb="57" eb="58">
      <t>オコナ</t>
    </rPh>
    <rPh sb="62" eb="64">
      <t>カノウ</t>
    </rPh>
    <rPh sb="68" eb="69">
      <t>カギ</t>
    </rPh>
    <phoneticPr fontId="6"/>
  </si>
  <si>
    <r>
      <t>　　ソフトウェア</t>
    </r>
    <r>
      <rPr>
        <sz val="11"/>
        <rFont val="ＭＳ Ｐゴシック"/>
        <family val="3"/>
        <charset val="128"/>
      </rPr>
      <t>（バックオフィス業務のためのソフトウェア（勤怠管理、シフト表作成、人事、給与などの業務）で、各種業務を一気通貫で行うことが可能なものに限る。）</t>
    </r>
    <rPh sb="16" eb="18">
      <t>ギョウム</t>
    </rPh>
    <rPh sb="29" eb="31">
      <t>キンタイ</t>
    </rPh>
    <rPh sb="31" eb="33">
      <t>カンリ</t>
    </rPh>
    <rPh sb="37" eb="38">
      <t>ヒョウ</t>
    </rPh>
    <rPh sb="38" eb="40">
      <t>サクセイ</t>
    </rPh>
    <rPh sb="41" eb="43">
      <t>ジンジ</t>
    </rPh>
    <rPh sb="44" eb="46">
      <t>キュウヨ</t>
    </rPh>
    <rPh sb="49" eb="51">
      <t>ギョウム</t>
    </rPh>
    <rPh sb="54" eb="56">
      <t>カクシュ</t>
    </rPh>
    <rPh sb="56" eb="58">
      <t>ギョウム</t>
    </rPh>
    <rPh sb="59" eb="61">
      <t>イッキ</t>
    </rPh>
    <rPh sb="61" eb="63">
      <t>ツウカン</t>
    </rPh>
    <rPh sb="64" eb="65">
      <t>オコナ</t>
    </rPh>
    <rPh sb="69" eb="71">
      <t>カノウ</t>
    </rPh>
    <rPh sb="75" eb="76">
      <t>カギ</t>
    </rPh>
    <phoneticPr fontId="6"/>
  </si>
  <si>
    <t>　　通信環境機器等（Wi-Fiルーターなど）</t>
    <rPh sb="2" eb="4">
      <t>ツウシン</t>
    </rPh>
    <rPh sb="4" eb="6">
      <t>カンキョウ</t>
    </rPh>
    <rPh sb="6" eb="8">
      <t>キキ</t>
    </rPh>
    <rPh sb="8" eb="9">
      <t>トウ</t>
    </rPh>
    <phoneticPr fontId="6"/>
  </si>
  <si>
    <t>　　保守経費等（クラウドサービス、保守・サポート費、導入設定、導入研修、セキュリティ対策など）</t>
    <rPh sb="2" eb="4">
      <t>ホシュ</t>
    </rPh>
    <rPh sb="4" eb="6">
      <t>ケイヒ</t>
    </rPh>
    <rPh sb="6" eb="7">
      <t>トウ</t>
    </rPh>
    <rPh sb="17" eb="19">
      <t>ホシュ</t>
    </rPh>
    <rPh sb="24" eb="25">
      <t>ヒ</t>
    </rPh>
    <rPh sb="26" eb="28">
      <t>ドウニュウ</t>
    </rPh>
    <rPh sb="28" eb="30">
      <t>セッテイ</t>
    </rPh>
    <rPh sb="31" eb="33">
      <t>ドウニュウ</t>
    </rPh>
    <rPh sb="33" eb="35">
      <t>ケンシュウ</t>
    </rPh>
    <rPh sb="42" eb="44">
      <t>タイサク</t>
    </rPh>
    <phoneticPr fontId="6"/>
  </si>
  <si>
    <t>　　その他（　　　　　　　　　　　　　　）</t>
    <phoneticPr fontId="28"/>
  </si>
  <si>
    <t>　　作業の迅速化に係る取組（現場や外出先での入力支援、支援記録の作成など）</t>
    <rPh sb="7" eb="8">
      <t>カ</t>
    </rPh>
    <rPh sb="27" eb="29">
      <t>シエン</t>
    </rPh>
    <rPh sb="29" eb="31">
      <t>キロク</t>
    </rPh>
    <rPh sb="32" eb="34">
      <t>サクセイ</t>
    </rPh>
    <phoneticPr fontId="6"/>
  </si>
  <si>
    <t>　　情報の共有化に係る取組（職員間の情報の伝達など）</t>
    <rPh sb="2" eb="4">
      <t>ジョウホウ</t>
    </rPh>
    <rPh sb="5" eb="8">
      <t>キョウユウカ</t>
    </rPh>
    <rPh sb="9" eb="10">
      <t>カカ</t>
    </rPh>
    <rPh sb="11" eb="12">
      <t>ト</t>
    </rPh>
    <rPh sb="12" eb="13">
      <t>ク</t>
    </rPh>
    <rPh sb="14" eb="16">
      <t>ショクイン</t>
    </rPh>
    <rPh sb="16" eb="17">
      <t>カン</t>
    </rPh>
    <rPh sb="18" eb="20">
      <t>ジョウホウ</t>
    </rPh>
    <rPh sb="21" eb="23">
      <t>デンタツ</t>
    </rPh>
    <phoneticPr fontId="28"/>
  </si>
  <si>
    <t>　　業務の統合化に係る取組（勤怠管理、シフト表作成、人事・給与業務など）</t>
    <rPh sb="2" eb="4">
      <t>ギョウム</t>
    </rPh>
    <phoneticPr fontId="6"/>
  </si>
  <si>
    <t>　　その他</t>
    <phoneticPr fontId="28"/>
  </si>
  <si>
    <t>３　添付資料</t>
    <rPh sb="2" eb="4">
      <t>テンプ</t>
    </rPh>
    <rPh sb="4" eb="6">
      <t>シリョウ</t>
    </rPh>
    <phoneticPr fontId="6"/>
  </si>
  <si>
    <t>（１）①　令和７年度に導入し、本補助金を申請する福祉・介護業務支援システム(ソフトウェア・クラウドサービス等)導入経費</t>
    <rPh sb="5" eb="7">
      <t>レイワ</t>
    </rPh>
    <rPh sb="8" eb="10">
      <t>ネンド</t>
    </rPh>
    <rPh sb="11" eb="13">
      <t>ドウニュウ</t>
    </rPh>
    <rPh sb="15" eb="16">
      <t>ホン</t>
    </rPh>
    <rPh sb="16" eb="19">
      <t>ホジョキン</t>
    </rPh>
    <rPh sb="20" eb="22">
      <t>シンセイ</t>
    </rPh>
    <rPh sb="24" eb="26">
      <t>フクシ</t>
    </rPh>
    <rPh sb="27" eb="29">
      <t>カイゴ</t>
    </rPh>
    <rPh sb="29" eb="31">
      <t>ギョウム</t>
    </rPh>
    <rPh sb="31" eb="33">
      <t>シエン</t>
    </rPh>
    <rPh sb="55" eb="57">
      <t>ドウニュウ</t>
    </rPh>
    <rPh sb="57" eb="59">
      <t>ケイヒ</t>
    </rPh>
    <phoneticPr fontId="6"/>
  </si>
  <si>
    <t>実績調書（別紙３－１、別紙３－１－１又は３－２－１）
　　　　　　　　　　　　　　 　ロボット介護機器のみの場合：別紙３－１－２）</t>
    <rPh sb="0" eb="2">
      <t>ジッセキ</t>
    </rPh>
    <rPh sb="2" eb="4">
      <t>チョウショ</t>
    </rPh>
    <rPh sb="5" eb="7">
      <t>ベッシ</t>
    </rPh>
    <rPh sb="18" eb="19">
      <t>マタ</t>
    </rPh>
    <phoneticPr fontId="28"/>
  </si>
  <si>
    <t>別紙３－２－３①</t>
    <phoneticPr fontId="6"/>
  </si>
  <si>
    <t>以下の※１及び※２については、ICT機器等導入後の実際の業務状況に即した算出をお願いします。</t>
    <rPh sb="0" eb="2">
      <t>イカ</t>
    </rPh>
    <rPh sb="5" eb="6">
      <t>オヨ</t>
    </rPh>
    <rPh sb="23" eb="24">
      <t>アト</t>
    </rPh>
    <rPh sb="25" eb="27">
      <t>ジッサイ</t>
    </rPh>
    <rPh sb="28" eb="30">
      <t>ギョウム</t>
    </rPh>
    <rPh sb="30" eb="32">
      <t>ジョウキョウ</t>
    </rPh>
    <rPh sb="33" eb="34">
      <t>ソク</t>
    </rPh>
    <rPh sb="36" eb="38">
      <t>サンシュツ</t>
    </rPh>
    <rPh sb="40" eb="41">
      <t>ネガ</t>
    </rPh>
    <phoneticPr fontId="6"/>
  </si>
  <si>
    <t>本社（中野事業所）</t>
    <phoneticPr fontId="6"/>
  </si>
  <si>
    <t>青山　大樹</t>
    <phoneticPr fontId="6"/>
  </si>
  <si>
    <t>080-4000-1077</t>
    <phoneticPr fontId="6"/>
  </si>
  <si>
    <t>DELL</t>
    <phoneticPr fontId="6"/>
  </si>
  <si>
    <t>パソコン</t>
  </si>
  <si>
    <t>②一部、ICT機器等を導入している（紙とICT機器等の両方で事務作業を行っている）</t>
  </si>
  <si>
    <t>①ICT機器等を導入していない（紙中心で事務作業を行っている）</t>
  </si>
  <si>
    <t>①作業の迅速化</t>
  </si>
  <si>
    <t>①パソコン</t>
  </si>
  <si>
    <t>デスクトップパソコン</t>
    <phoneticPr fontId="6"/>
  </si>
  <si>
    <t>ノートパソコン</t>
    <phoneticPr fontId="6"/>
  </si>
  <si>
    <t>①支援記録の作成</t>
  </si>
  <si>
    <t>②職員間の情報伝達・情報共有</t>
  </si>
  <si>
    <t>③請求業務</t>
  </si>
  <si>
    <t>⑦その他</t>
  </si>
  <si>
    <t>④勤怠管理</t>
  </si>
  <si>
    <t>事業所運営に関する庶務的業務</t>
    <rPh sb="0" eb="5">
      <t>ジギョウショウンエイ</t>
    </rPh>
    <rPh sb="6" eb="7">
      <t>カン</t>
    </rPh>
    <rPh sb="9" eb="11">
      <t>ショム</t>
    </rPh>
    <rPh sb="11" eb="12">
      <t>テキ</t>
    </rPh>
    <rPh sb="12" eb="14">
      <t>ギョウム</t>
    </rPh>
    <phoneticPr fontId="6"/>
  </si>
  <si>
    <t>記録の作成、情報伝達については1人当たりの出勤日数を想定
請求業務、その他業務、勤怠管理などは担当者がその業務について割いていると思われる時間を想定</t>
    <rPh sb="0" eb="2">
      <t>キロク</t>
    </rPh>
    <rPh sb="3" eb="5">
      <t>サクセイ</t>
    </rPh>
    <rPh sb="6" eb="10">
      <t>ジョウホウデンタツ</t>
    </rPh>
    <rPh sb="16" eb="18">
      <t>ニンア</t>
    </rPh>
    <rPh sb="21" eb="25">
      <t>シュッキンニッスウ</t>
    </rPh>
    <rPh sb="26" eb="28">
      <t>ソウテイ</t>
    </rPh>
    <rPh sb="29" eb="31">
      <t>セイキュウ</t>
    </rPh>
    <rPh sb="31" eb="33">
      <t>ギョウム</t>
    </rPh>
    <rPh sb="36" eb="39">
      <t>タギョウム</t>
    </rPh>
    <rPh sb="40" eb="44">
      <t>キンタイカンリ</t>
    </rPh>
    <rPh sb="47" eb="50">
      <t>タントウシャ</t>
    </rPh>
    <rPh sb="53" eb="55">
      <t>ギョウム</t>
    </rPh>
    <rPh sb="59" eb="60">
      <t>サ</t>
    </rPh>
    <rPh sb="65" eb="66">
      <t>オモ</t>
    </rPh>
    <rPh sb="69" eb="71">
      <t>ジカン</t>
    </rPh>
    <rPh sb="72" eb="74">
      <t>ソウテイ</t>
    </rPh>
    <phoneticPr fontId="6"/>
  </si>
  <si>
    <t>支援記録においては、支援者宅へ訪問後、記録作成のために事業所へ戻り、退勤に要する時間も含めて算出しております。
そのほかの業務については具体的に確認はしておりませんが、このぐらいかかっていると思われる時間で算出しています。</t>
    <rPh sb="0" eb="4">
      <t>シエンキロク</t>
    </rPh>
    <rPh sb="10" eb="12">
      <t>シエン</t>
    </rPh>
    <rPh sb="12" eb="14">
      <t>シャタク</t>
    </rPh>
    <rPh sb="15" eb="18">
      <t>ホウモンゴ</t>
    </rPh>
    <rPh sb="19" eb="23">
      <t>キロクサクセイ</t>
    </rPh>
    <rPh sb="27" eb="30">
      <t>ジギョウショ</t>
    </rPh>
    <rPh sb="31" eb="32">
      <t>モド</t>
    </rPh>
    <rPh sb="34" eb="36">
      <t>タイキン</t>
    </rPh>
    <rPh sb="37" eb="38">
      <t>ヨウ</t>
    </rPh>
    <rPh sb="40" eb="42">
      <t>ジカン</t>
    </rPh>
    <rPh sb="43" eb="44">
      <t>フク</t>
    </rPh>
    <rPh sb="46" eb="48">
      <t>サンシュツ</t>
    </rPh>
    <rPh sb="61" eb="63">
      <t>ギョウム</t>
    </rPh>
    <rPh sb="68" eb="71">
      <t>グタイテキ</t>
    </rPh>
    <rPh sb="72" eb="74">
      <t>カクニン</t>
    </rPh>
    <rPh sb="96" eb="97">
      <t>オモ</t>
    </rPh>
    <rPh sb="100" eb="102">
      <t>ジカン</t>
    </rPh>
    <rPh sb="103" eb="105">
      <t>サンシュツ</t>
    </rPh>
    <phoneticPr fontId="6"/>
  </si>
  <si>
    <t>発生件数においては導入後に減るとは考えていません</t>
    <rPh sb="0" eb="4">
      <t>ハッセイケンスウ</t>
    </rPh>
    <rPh sb="9" eb="12">
      <t>ドウニュウゴ</t>
    </rPh>
    <rPh sb="13" eb="14">
      <t>ヘ</t>
    </rPh>
    <rPh sb="17" eb="18">
      <t>カンガ</t>
    </rPh>
    <phoneticPr fontId="6"/>
  </si>
  <si>
    <t>支援記録をパソコンを自宅で管理してもらう事で、支援記録の作成を事業所の戻ることなく自宅で行うことが出来るので、移動時間を大幅に削減出来ると考えております。その他、情報の伝達も各々のパソコンで行うことにより情報伝達共有がスムーズになります。
また、情報共有がスムーズになる事で請求業務や勤怠管理も電話で確認するなどのやり取りを減らせることが予想され、この業務時間の削減効果もあると考えています。</t>
    <rPh sb="0" eb="4">
      <t>シエンキロク</t>
    </rPh>
    <rPh sb="10" eb="12">
      <t>ジタク</t>
    </rPh>
    <rPh sb="13" eb="15">
      <t>カンリ</t>
    </rPh>
    <rPh sb="20" eb="21">
      <t>コト</t>
    </rPh>
    <rPh sb="23" eb="27">
      <t>シエンキロク</t>
    </rPh>
    <rPh sb="28" eb="30">
      <t>サクセイ</t>
    </rPh>
    <rPh sb="31" eb="34">
      <t>ジギョウショ</t>
    </rPh>
    <rPh sb="35" eb="36">
      <t>モド</t>
    </rPh>
    <rPh sb="41" eb="43">
      <t>ジタク</t>
    </rPh>
    <rPh sb="44" eb="45">
      <t>オコナ</t>
    </rPh>
    <rPh sb="49" eb="51">
      <t>デキ</t>
    </rPh>
    <rPh sb="55" eb="59">
      <t>イドウジカン</t>
    </rPh>
    <rPh sb="60" eb="62">
      <t>オオハバ</t>
    </rPh>
    <rPh sb="63" eb="65">
      <t>サクゲン</t>
    </rPh>
    <rPh sb="65" eb="67">
      <t>デキ</t>
    </rPh>
    <rPh sb="69" eb="70">
      <t>カンガ</t>
    </rPh>
    <rPh sb="79" eb="80">
      <t>タ</t>
    </rPh>
    <rPh sb="81" eb="83">
      <t>ジョウホウ</t>
    </rPh>
    <rPh sb="84" eb="86">
      <t>デンタツ</t>
    </rPh>
    <rPh sb="87" eb="89">
      <t>オノオノ</t>
    </rPh>
    <rPh sb="95" eb="96">
      <t>オコナ</t>
    </rPh>
    <rPh sb="102" eb="106">
      <t>ジョウホウデンタツ</t>
    </rPh>
    <rPh sb="106" eb="108">
      <t>キョウユウ</t>
    </rPh>
    <rPh sb="123" eb="127">
      <t>ジョウホウキョウユウ</t>
    </rPh>
    <rPh sb="135" eb="136">
      <t>コト</t>
    </rPh>
    <rPh sb="137" eb="141">
      <t>セイキュウギョウム</t>
    </rPh>
    <rPh sb="142" eb="146">
      <t>キンタイカンリ</t>
    </rPh>
    <rPh sb="147" eb="149">
      <t>デンワ</t>
    </rPh>
    <rPh sb="150" eb="152">
      <t>カクニン</t>
    </rPh>
    <rPh sb="159" eb="160">
      <t>ト</t>
    </rPh>
    <rPh sb="162" eb="163">
      <t>ヘ</t>
    </rPh>
    <rPh sb="169" eb="171">
      <t>ヨソウ</t>
    </rPh>
    <rPh sb="176" eb="178">
      <t>ギョウム</t>
    </rPh>
    <rPh sb="178" eb="180">
      <t>ジカン</t>
    </rPh>
    <rPh sb="181" eb="185">
      <t>サクゲンコウカ</t>
    </rPh>
    <rPh sb="189" eb="190">
      <t>カンガ</t>
    </rPh>
    <phoneticPr fontId="6"/>
  </si>
  <si>
    <t>当初は事業所で記録していたことを自宅でも出来る状況にする事での、移動時間の削減を目的にしています。
今後、端末操作に対して余裕が出てきてからは、他のツール導入も検討し、より時間削減を行いたいと考えております。</t>
    <rPh sb="0" eb="2">
      <t>トウショ</t>
    </rPh>
    <rPh sb="3" eb="6">
      <t>ジギョウショ</t>
    </rPh>
    <rPh sb="7" eb="9">
      <t>キロク</t>
    </rPh>
    <rPh sb="16" eb="18">
      <t>ジタク</t>
    </rPh>
    <rPh sb="20" eb="22">
      <t>デキ</t>
    </rPh>
    <rPh sb="23" eb="25">
      <t>ジョウキョウ</t>
    </rPh>
    <rPh sb="28" eb="29">
      <t>コト</t>
    </rPh>
    <rPh sb="32" eb="36">
      <t>イドウジカン</t>
    </rPh>
    <rPh sb="37" eb="39">
      <t>サクゲン</t>
    </rPh>
    <rPh sb="40" eb="42">
      <t>モクテキ</t>
    </rPh>
    <rPh sb="50" eb="52">
      <t>コンゴ</t>
    </rPh>
    <rPh sb="53" eb="55">
      <t>タンマツ</t>
    </rPh>
    <rPh sb="55" eb="57">
      <t>ソウサ</t>
    </rPh>
    <rPh sb="58" eb="59">
      <t>タイ</t>
    </rPh>
    <rPh sb="61" eb="63">
      <t>ヨユウ</t>
    </rPh>
    <rPh sb="64" eb="65">
      <t>デ</t>
    </rPh>
    <rPh sb="72" eb="73">
      <t>ホカ</t>
    </rPh>
    <rPh sb="77" eb="79">
      <t>ドウニュウ</t>
    </rPh>
    <rPh sb="80" eb="82">
      <t>ケントウ</t>
    </rPh>
    <rPh sb="86" eb="88">
      <t>ジカン</t>
    </rPh>
    <rPh sb="88" eb="90">
      <t>サクゲン</t>
    </rPh>
    <rPh sb="91" eb="92">
      <t>オコナ</t>
    </rPh>
    <rPh sb="96" eb="97">
      <t>カンガ</t>
    </rPh>
    <phoneticPr fontId="6"/>
  </si>
  <si>
    <t>移動に対する時間的、体力的な負担軽減効果は大きいと思います。</t>
    <rPh sb="0" eb="2">
      <t>イドウ</t>
    </rPh>
    <rPh sb="3" eb="4">
      <t>タイ</t>
    </rPh>
    <rPh sb="6" eb="9">
      <t>ジカンテキ</t>
    </rPh>
    <rPh sb="10" eb="13">
      <t>タイリョクテキ</t>
    </rPh>
    <rPh sb="14" eb="16">
      <t>フタン</t>
    </rPh>
    <rPh sb="16" eb="18">
      <t>ケイゲン</t>
    </rPh>
    <rPh sb="18" eb="20">
      <t>コウカ</t>
    </rPh>
    <rPh sb="21" eb="22">
      <t>オオ</t>
    </rPh>
    <rPh sb="25" eb="26">
      <t>オモ</t>
    </rPh>
    <phoneticPr fontId="6"/>
  </si>
  <si>
    <t>支援枠を状況によっては増やせることも考えられるので、職員と話し合いながら検討していきたいと思っております。</t>
    <rPh sb="0" eb="2">
      <t>シエン</t>
    </rPh>
    <rPh sb="2" eb="3">
      <t>ワク</t>
    </rPh>
    <rPh sb="4" eb="6">
      <t>ジョウキョウ</t>
    </rPh>
    <rPh sb="11" eb="12">
      <t>フ</t>
    </rPh>
    <rPh sb="18" eb="19">
      <t>カンガ</t>
    </rPh>
    <rPh sb="26" eb="28">
      <t>ショクイン</t>
    </rPh>
    <rPh sb="29" eb="30">
      <t>ハナ</t>
    </rPh>
    <rPh sb="31" eb="32">
      <t>ア</t>
    </rPh>
    <rPh sb="36" eb="38">
      <t>ケントウ</t>
    </rPh>
    <rPh sb="45" eb="46">
      <t>オモ</t>
    </rPh>
    <phoneticPr fontId="6"/>
  </si>
  <si>
    <t>無</t>
  </si>
  <si>
    <t>まだ、算出できておりませんが、導入後に経費の削減が実績で見えてきた際には、検討していこうと考えております</t>
    <rPh sb="3" eb="5">
      <t>サンシュツ</t>
    </rPh>
    <rPh sb="15" eb="18">
      <t>ドウニュウゴ</t>
    </rPh>
    <rPh sb="19" eb="21">
      <t>ケイヒ</t>
    </rPh>
    <rPh sb="22" eb="24">
      <t>サクゲン</t>
    </rPh>
    <rPh sb="25" eb="27">
      <t>ジッセキ</t>
    </rPh>
    <rPh sb="28" eb="29">
      <t>ミ</t>
    </rPh>
    <rPh sb="33" eb="34">
      <t>サイ</t>
    </rPh>
    <rPh sb="37" eb="39">
      <t>ケントウ</t>
    </rPh>
    <rPh sb="45" eb="46">
      <t>カンガ</t>
    </rPh>
    <phoneticPr fontId="6"/>
  </si>
  <si>
    <t>同上</t>
    <rPh sb="0" eb="2">
      <t>ドウジョウ</t>
    </rPh>
    <phoneticPr fontId="6"/>
  </si>
  <si>
    <t>　株式会社朝焼け</t>
    <rPh sb="1" eb="5">
      <t>カブシキガイシャ</t>
    </rPh>
    <rPh sb="5" eb="7">
      <t>アサヤ</t>
    </rPh>
    <phoneticPr fontId="6"/>
  </si>
  <si>
    <t xml:space="preserve"> カブシキガイシャ アサヤケ</t>
    <phoneticPr fontId="6"/>
  </si>
  <si>
    <t>中野事業所</t>
    <rPh sb="0" eb="5">
      <t>ナカノジギョウショ</t>
    </rPh>
    <phoneticPr fontId="6"/>
  </si>
  <si>
    <t>　　中野事業所</t>
    <rPh sb="2" eb="7">
      <t>ナカノジギョウショ</t>
    </rPh>
    <phoneticPr fontId="6"/>
  </si>
  <si>
    <t xml:space="preserve">  ナカノジギョウショ</t>
    <phoneticPr fontId="6"/>
  </si>
  <si>
    <t>　少ない人数で運営しており、利用者様のご依頼にすべて応えきれていない状況。
　無駄な移動に関する時間の削減は、職員の負担削減にもつばがり、今後の求人をする上でも重要な要素であると考える。
　一方、訪問介護など利用者様宅での業務になる事から、事業所で顔を合わせながらの情報交換がなかなか出来ないことも課題となっている。そのような状況から新しいシステムやツールの導入をする場合に、職員への利用方法の伝達も簡単ではないことから、一度に様々な事を行うのは難しい。</t>
    <rPh sb="1" eb="2">
      <t>スク</t>
    </rPh>
    <rPh sb="4" eb="6">
      <t>ニンズウ</t>
    </rPh>
    <rPh sb="7" eb="9">
      <t>ウンエイ</t>
    </rPh>
    <rPh sb="14" eb="18">
      <t>リヨウシャサマ</t>
    </rPh>
    <rPh sb="20" eb="22">
      <t>イライ</t>
    </rPh>
    <rPh sb="26" eb="27">
      <t>コタ</t>
    </rPh>
    <rPh sb="34" eb="36">
      <t>ジョウキョウ</t>
    </rPh>
    <rPh sb="39" eb="41">
      <t>ムダ</t>
    </rPh>
    <rPh sb="42" eb="44">
      <t>イドウ</t>
    </rPh>
    <rPh sb="45" eb="46">
      <t>カン</t>
    </rPh>
    <rPh sb="48" eb="50">
      <t>ジカン</t>
    </rPh>
    <rPh sb="51" eb="53">
      <t>サクゲン</t>
    </rPh>
    <rPh sb="55" eb="57">
      <t>ショクイン</t>
    </rPh>
    <rPh sb="58" eb="60">
      <t>フタン</t>
    </rPh>
    <rPh sb="60" eb="62">
      <t>サクゲン</t>
    </rPh>
    <rPh sb="69" eb="71">
      <t>コンゴ</t>
    </rPh>
    <rPh sb="72" eb="74">
      <t>キュウジン</t>
    </rPh>
    <rPh sb="77" eb="78">
      <t>ウエ</t>
    </rPh>
    <rPh sb="80" eb="82">
      <t>ジュウヨウ</t>
    </rPh>
    <rPh sb="83" eb="85">
      <t>ヨウソ</t>
    </rPh>
    <rPh sb="89" eb="90">
      <t>カンガ</t>
    </rPh>
    <rPh sb="95" eb="97">
      <t>イッポウ</t>
    </rPh>
    <rPh sb="98" eb="100">
      <t>ホウモン</t>
    </rPh>
    <rPh sb="100" eb="102">
      <t>カイゴ</t>
    </rPh>
    <rPh sb="104" eb="108">
      <t>リヨウシャサマ</t>
    </rPh>
    <rPh sb="108" eb="109">
      <t>タク</t>
    </rPh>
    <rPh sb="111" eb="113">
      <t>ギョウム</t>
    </rPh>
    <rPh sb="116" eb="117">
      <t>コト</t>
    </rPh>
    <rPh sb="120" eb="123">
      <t>ジギョウショ</t>
    </rPh>
    <rPh sb="124" eb="125">
      <t>カオ</t>
    </rPh>
    <rPh sb="126" eb="127">
      <t>ア</t>
    </rPh>
    <rPh sb="133" eb="137">
      <t>ジョウホウコウカン</t>
    </rPh>
    <rPh sb="142" eb="144">
      <t>デキ</t>
    </rPh>
    <rPh sb="149" eb="151">
      <t>カダイ</t>
    </rPh>
    <rPh sb="163" eb="165">
      <t>ジョウキョウ</t>
    </rPh>
    <rPh sb="167" eb="168">
      <t>アタラ</t>
    </rPh>
    <rPh sb="179" eb="181">
      <t>ドウニュウ</t>
    </rPh>
    <rPh sb="184" eb="186">
      <t>バアイ</t>
    </rPh>
    <rPh sb="188" eb="190">
      <t>ショクイン</t>
    </rPh>
    <rPh sb="192" eb="196">
      <t>リヨウホウホウ</t>
    </rPh>
    <rPh sb="197" eb="199">
      <t>デンタツ</t>
    </rPh>
    <rPh sb="200" eb="202">
      <t>カンタン</t>
    </rPh>
    <rPh sb="211" eb="213">
      <t>イチド</t>
    </rPh>
    <rPh sb="214" eb="218">
      <t>サマザマナコト</t>
    </rPh>
    <rPh sb="219" eb="220">
      <t>オコナ</t>
    </rPh>
    <rPh sb="223" eb="224">
      <t>ムズカ</t>
    </rPh>
    <phoneticPr fontId="6"/>
  </si>
  <si>
    <t>　記録作成ならびに情報の共有</t>
    <rPh sb="1" eb="3">
      <t>キロク</t>
    </rPh>
    <rPh sb="3" eb="5">
      <t>サクセイ</t>
    </rPh>
    <rPh sb="9" eb="11">
      <t>ジョウホウ</t>
    </rPh>
    <rPh sb="12" eb="14">
      <t>キョウユウ</t>
    </rPh>
    <phoneticPr fontId="6"/>
  </si>
  <si>
    <t>株式会社朝焼け</t>
    <rPh sb="0" eb="4">
      <t>カブシキガイシャ</t>
    </rPh>
    <rPh sb="4" eb="6">
      <t>アサヤ</t>
    </rPh>
    <phoneticPr fontId="6"/>
  </si>
  <si>
    <t>居宅介護</t>
  </si>
  <si>
    <t>株式会社朝焼け　　　　　　</t>
    <phoneticPr fontId="6"/>
  </si>
  <si>
    <t>代表取締役　小泉　賢貴　　　　　　　　　</t>
    <phoneticPr fontId="6"/>
  </si>
  <si>
    <t>法人名　　　株式会社　朝焼け　　　　　　　　　　　　　　　　　　　　　　</t>
    <rPh sb="0" eb="2">
      <t>ホウジン</t>
    </rPh>
    <rPh sb="2" eb="3">
      <t>メイ</t>
    </rPh>
    <phoneticPr fontId="6"/>
  </si>
  <si>
    <t>代表者名　　代表取締役　小泉　賢貴　　　　　　　　　　　　　　　　　　　　　　　　　　　　　　　　</t>
    <rPh sb="0" eb="3">
      <t>ダイヒョウシャ</t>
    </rPh>
    <rPh sb="3" eb="4">
      <t>ナ</t>
    </rPh>
    <phoneticPr fontId="6"/>
  </si>
  <si>
    <t>実績内訳書・事業報告書・実績報告書・経費報告書
（別紙３－１－２①②、３－１－３①②
　　　　　　　　　　　　　　　　　　　又は３－２－２①②、３－２－３①②）
　　　　　　　　　　　　　　　　　　ロボット介護機器のみの場合：別紙３－２－２）</t>
    <rPh sb="0" eb="2">
      <t>ジッセキ</t>
    </rPh>
    <rPh sb="2" eb="4">
      <t>ウチワケ</t>
    </rPh>
    <rPh sb="4" eb="5">
      <t>ショ</t>
    </rPh>
    <rPh sb="6" eb="8">
      <t>ジギョウ</t>
    </rPh>
    <rPh sb="8" eb="11">
      <t>ホウコクショ</t>
    </rPh>
    <rPh sb="12" eb="14">
      <t>ジッセキ</t>
    </rPh>
    <rPh sb="14" eb="17">
      <t>ホウコクショ</t>
    </rPh>
    <rPh sb="18" eb="20">
      <t>ケイヒ</t>
    </rPh>
    <rPh sb="20" eb="23">
      <t>ホウコクショ</t>
    </rPh>
    <rPh sb="62" eb="63">
      <t>マタ</t>
    </rPh>
    <phoneticPr fontId="28"/>
  </si>
  <si>
    <t>　　令和８年　４月７日</t>
    <rPh sb="2" eb="4">
      <t>レイワ</t>
    </rPh>
    <phoneticPr fontId="6"/>
  </si>
  <si>
    <t>　令和　８年３月３１日</t>
    <rPh sb="1" eb="3">
      <t>レイワ</t>
    </rPh>
    <rPh sb="5" eb="6">
      <t>ネン</t>
    </rPh>
    <rPh sb="7" eb="8">
      <t>ガツ</t>
    </rPh>
    <rPh sb="10" eb="11">
      <t>ニチ</t>
    </rPh>
    <phoneticPr fontId="6"/>
  </si>
  <si>
    <t>東京都中野区白鷺1-30-6　　　　　</t>
    <phoneticPr fontId="6"/>
  </si>
  <si>
    <t>aoyamahirokig@gmail.com</t>
    <phoneticPr fontId="6"/>
  </si>
  <si>
    <t>訪問介護</t>
    <rPh sb="0" eb="2">
      <t>ホウモン</t>
    </rPh>
    <rPh sb="2" eb="4">
      <t>カイゴ</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</si>
</sst>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41" formatCode="_ * #,##0_ ;_ * \-#,##0_ ;_ * &quot;-&quot;_ ;_ @_ "/>
    <numFmt numFmtId="176" formatCode="0&quot;人&quot;"/>
    <numFmt numFmtId="177" formatCode="#,##0_ "/>
    <numFmt numFmtId="178" formatCode="##,##0&quot;人&quot;;[Red]##,##0&quot;人&quot;"/>
    <numFmt numFmtId="179" formatCode="#,##0_ ;[Red]\-#,##0\ "/>
    <numFmt numFmtId="180" formatCode="0.0_ &quot;人&quot;"/>
    <numFmt numFmtId="181" formatCode="#,##0_ &quot;人&quot;"/>
    <numFmt numFmtId="182" formatCode="#,##0_ &quot;件&quot;"/>
    <numFmt numFmtId="183" formatCode="#,##0_ &quot;分&quot;"/>
    <numFmt numFmtId="184" formatCode="#,##0_ &quot;人時間&quot;"/>
    <numFmt numFmtId="185" formatCode="#,##0_ &quot;時間&quot;"/>
    <numFmt numFmtId="186" formatCode="0.0%"/>
    <numFmt numFmtId="187" formatCode="#,##0_ &quot;ページ&quot;"/>
    <numFmt numFmtId="188" formatCode="#,##0&quot;円&quot;"/>
  </numFmts>
  <fonts count="10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6"/>
      <name val="ＭＳ Ｐゴシック"/>
      <family val="3"/>
      <charset val="128"/>
    </font>
    <font>
      <sz val="20"/>
      <name val="ＭＳ 明朝"/>
      <family val="1"/>
      <charset val="128"/>
    </font>
    <font>
      <sz val="22"/>
      <name val="ＭＳ 明朝"/>
      <family val="1"/>
      <charset val="128"/>
    </font>
    <font>
      <b/>
      <sz val="12"/>
      <color indexed="81"/>
      <name val="ＭＳ 明朝"/>
      <family val="1"/>
      <charset val="128"/>
    </font>
    <font>
      <sz val="14"/>
      <name val="ＭＳ 明朝"/>
      <family val="1"/>
      <charset val="128"/>
    </font>
    <font>
      <sz val="10"/>
      <name val="ＭＳ Ｐゴシック"/>
      <family val="3"/>
      <charset val="128"/>
    </font>
    <font>
      <sz val="16"/>
      <name val="ＭＳ Ｐゴシック"/>
      <family val="3"/>
      <charset val="128"/>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1"/>
      <color theme="1"/>
      <name val="ＭＳ 明朝"/>
      <family val="1"/>
      <charset val="128"/>
    </font>
    <font>
      <sz val="18"/>
      <color rgb="FF000000"/>
      <name val="ＭＳ 明朝"/>
      <family val="1"/>
      <charset val="128"/>
    </font>
    <font>
      <sz val="18"/>
      <color theme="1"/>
      <name val="ＭＳ 明朝"/>
      <family val="1"/>
      <charset val="128"/>
    </font>
    <font>
      <sz val="14"/>
      <color rgb="FF000000"/>
      <name val="ＭＳ 明朝"/>
      <family val="1"/>
      <charset val="128"/>
    </font>
    <font>
      <sz val="12"/>
      <color theme="1"/>
      <name val="ＭＳ 明朝"/>
      <family val="1"/>
      <charset val="128"/>
    </font>
    <font>
      <sz val="11"/>
      <color rgb="FFFF0000"/>
      <name val="ＭＳ 明朝"/>
      <family val="1"/>
      <charset val="128"/>
    </font>
    <font>
      <sz val="14"/>
      <color theme="1"/>
      <name val="ＭＳ 明朝"/>
      <family val="1"/>
      <charset val="128"/>
    </font>
    <font>
      <sz val="9"/>
      <color theme="1"/>
      <name val="ＭＳ 明朝"/>
      <family val="1"/>
      <charset val="128"/>
    </font>
    <font>
      <sz val="9"/>
      <color rgb="FF000000"/>
      <name val="MS UI Gothic"/>
      <family val="3"/>
      <charset val="128"/>
    </font>
    <font>
      <sz val="6"/>
      <name val="ＭＳ Ｐゴシック"/>
      <family val="2"/>
      <charset val="128"/>
      <scheme val="minor"/>
    </font>
    <font>
      <sz val="11"/>
      <color rgb="FFFF0000"/>
      <name val="ＭＳ Ｐゴシック"/>
      <family val="2"/>
      <charset val="128"/>
      <scheme val="minor"/>
    </font>
    <font>
      <sz val="12"/>
      <name val="ＭＳ 明朝"/>
      <family val="1"/>
      <charset val="128"/>
    </font>
    <font>
      <b/>
      <sz val="12"/>
      <name val="ＭＳ 明朝"/>
      <family val="1"/>
      <charset val="128"/>
    </font>
    <font>
      <b/>
      <u/>
      <sz val="12"/>
      <color rgb="FFFF0000"/>
      <name val="ＭＳ 明朝"/>
      <family val="1"/>
      <charset val="128"/>
    </font>
    <font>
      <sz val="10"/>
      <name val="ＭＳ 明朝"/>
      <family val="1"/>
      <charset val="128"/>
    </font>
    <font>
      <b/>
      <sz val="11"/>
      <name val="ＭＳ 明朝"/>
      <family val="1"/>
      <charset val="128"/>
    </font>
    <font>
      <sz val="6"/>
      <name val="ＭＳ Ｐゴシック"/>
      <family val="3"/>
      <charset val="128"/>
      <scheme val="minor"/>
    </font>
    <font>
      <sz val="12"/>
      <name val="游ゴシック"/>
      <family val="3"/>
      <charset val="128"/>
    </font>
    <font>
      <sz val="14"/>
      <color theme="1"/>
      <name val="ＭＳ Ｐゴシック"/>
      <family val="2"/>
      <charset val="128"/>
      <scheme val="minor"/>
    </font>
    <font>
      <sz val="12"/>
      <color theme="1"/>
      <name val="ＭＳ Ｐゴシック"/>
      <family val="2"/>
      <charset val="128"/>
      <scheme val="minor"/>
    </font>
    <font>
      <b/>
      <sz val="20"/>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sz val="14"/>
      <color theme="1"/>
      <name val="ＭＳ Ｐゴシック"/>
      <family val="3"/>
      <charset val="128"/>
      <scheme val="minor"/>
    </font>
    <font>
      <sz val="9"/>
      <color theme="1"/>
      <name val="ＭＳ Ｐゴシック"/>
      <family val="2"/>
      <charset val="128"/>
      <scheme val="minor"/>
    </font>
    <font>
      <sz val="11"/>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b/>
      <sz val="18"/>
      <name val="ＭＳ 明朝"/>
      <family val="1"/>
      <charset val="128"/>
    </font>
    <font>
      <sz val="10"/>
      <color rgb="FFFF0000"/>
      <name val="ＭＳ Ｐゴシック"/>
      <family val="3"/>
      <charset val="128"/>
      <scheme val="minor"/>
    </font>
    <font>
      <sz val="9"/>
      <name val="ＭＳ Ｐゴシック"/>
      <family val="3"/>
      <charset val="128"/>
    </font>
    <font>
      <sz val="12"/>
      <name val="ＭＳ Ｐゴシック"/>
      <family val="3"/>
      <charset val="128"/>
    </font>
    <font>
      <sz val="8"/>
      <name val="ＭＳ Ｐゴシック"/>
      <family val="3"/>
      <charset val="128"/>
    </font>
    <font>
      <b/>
      <u/>
      <sz val="11"/>
      <name val="ＭＳ 明朝"/>
      <family val="1"/>
      <charset val="128"/>
    </font>
    <font>
      <b/>
      <u/>
      <sz val="12"/>
      <name val="ＭＳ 明朝"/>
      <family val="1"/>
      <charset val="128"/>
    </font>
    <font>
      <sz val="14"/>
      <name val="ＭＳ Ｐゴシック"/>
      <family val="3"/>
      <charset val="128"/>
    </font>
    <font>
      <b/>
      <sz val="18"/>
      <name val="ＭＳ Ｐゴシック"/>
      <family val="3"/>
      <charset val="128"/>
    </font>
    <font>
      <b/>
      <sz val="11"/>
      <name val="ＭＳ Ｐゴシック"/>
      <family val="3"/>
      <charset val="128"/>
    </font>
    <font>
      <b/>
      <sz val="20"/>
      <name val="ＭＳ Ｐゴシック"/>
      <family val="3"/>
      <charset val="128"/>
    </font>
    <font>
      <b/>
      <sz val="16"/>
      <name val="ＭＳ Ｐゴシック"/>
      <family val="3"/>
      <charset val="128"/>
    </font>
    <font>
      <b/>
      <sz val="14"/>
      <name val="ＭＳ Ｐゴシック"/>
      <family val="3"/>
      <charset val="128"/>
    </font>
    <font>
      <b/>
      <sz val="12"/>
      <name val="ＭＳ Ｐゴシック"/>
      <family val="3"/>
      <charset val="128"/>
    </font>
    <font>
      <sz val="10.5"/>
      <name val="游明朝"/>
      <family val="1"/>
      <charset val="128"/>
    </font>
    <font>
      <sz val="9"/>
      <color rgb="FF000000"/>
      <name val="Meiryo UI"/>
      <family val="3"/>
      <charset val="128"/>
    </font>
    <font>
      <b/>
      <sz val="20"/>
      <name val="ＭＳ Ｐゴシック"/>
      <family val="3"/>
      <charset val="128"/>
      <scheme val="minor"/>
    </font>
    <font>
      <sz val="13"/>
      <color theme="1"/>
      <name val="ＭＳ Ｐゴシック"/>
      <family val="3"/>
      <charset val="128"/>
      <scheme val="minor"/>
    </font>
    <font>
      <sz val="11"/>
      <name val="Meiryo UI"/>
      <family val="3"/>
      <charset val="128"/>
    </font>
    <font>
      <b/>
      <sz val="16"/>
      <name val="Meiryo UI"/>
      <family val="3"/>
      <charset val="128"/>
    </font>
    <font>
      <sz val="14"/>
      <name val="Meiryo UI"/>
      <family val="3"/>
      <charset val="128"/>
    </font>
    <font>
      <b/>
      <sz val="14"/>
      <name val="Meiryo UI"/>
      <family val="3"/>
      <charset val="128"/>
    </font>
    <font>
      <b/>
      <sz val="12"/>
      <name val="Meiryo UI"/>
      <family val="3"/>
      <charset val="128"/>
    </font>
    <font>
      <sz val="12"/>
      <name val="Meiryo UI"/>
      <family val="3"/>
      <charset val="128"/>
    </font>
    <font>
      <sz val="14"/>
      <color rgb="FF000000"/>
      <name val="Meiryo UI"/>
      <family val="3"/>
      <charset val="128"/>
    </font>
    <font>
      <sz val="12"/>
      <color theme="1"/>
      <name val="Meiryo UI"/>
      <family val="3"/>
      <charset val="128"/>
    </font>
    <font>
      <sz val="14"/>
      <color rgb="FFFF0000"/>
      <name val="Meiryo UI"/>
      <family val="3"/>
      <charset val="128"/>
    </font>
    <font>
      <sz val="12"/>
      <color rgb="FFFF0000"/>
      <name val="Meiryo UI"/>
      <family val="3"/>
      <charset val="128"/>
    </font>
    <font>
      <sz val="12"/>
      <color rgb="FF7030A0"/>
      <name val="Meiryo UI"/>
      <family val="3"/>
      <charset val="128"/>
    </font>
    <font>
      <sz val="11"/>
      <color rgb="FF7030A0"/>
      <name val="Meiryo UI"/>
      <family val="3"/>
      <charset val="128"/>
    </font>
    <font>
      <sz val="12"/>
      <color theme="1"/>
      <name val="ＭＳ Ｐゴシック"/>
      <family val="3"/>
      <charset val="128"/>
      <scheme val="minor"/>
    </font>
    <font>
      <u/>
      <sz val="11"/>
      <color rgb="FFFF0000"/>
      <name val="ＭＳ Ｐゴシック"/>
      <family val="3"/>
      <charset val="128"/>
      <scheme val="minor"/>
    </font>
    <font>
      <sz val="9"/>
      <name val="ＭＳ Ｐゴシック"/>
      <family val="3"/>
      <charset val="128"/>
      <scheme val="minor"/>
    </font>
    <font>
      <u/>
      <sz val="9"/>
      <name val="ＭＳ Ｐゴシック"/>
      <family val="3"/>
      <charset val="128"/>
    </font>
    <font>
      <u/>
      <sz val="11"/>
      <name val="ＭＳ Ｐゴシック"/>
      <family val="3"/>
      <charset val="128"/>
    </font>
    <font>
      <sz val="10"/>
      <color theme="1"/>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9"/>
      <color theme="1"/>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6"/>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15"/>
      <color theme="1"/>
      <name val="ＭＳ Ｐゴシック"/>
      <family val="3"/>
      <charset val="128"/>
      <scheme val="minor"/>
    </font>
    <font>
      <b/>
      <u/>
      <sz val="12"/>
      <name val="ＭＳ Ｐゴシック"/>
      <family val="3"/>
      <charset val="128"/>
      <scheme val="minor"/>
    </font>
    <font>
      <b/>
      <sz val="6"/>
      <name val="ＭＳ Ｐゴシック"/>
      <family val="3"/>
      <charset val="128"/>
      <scheme val="minor"/>
    </font>
    <font>
      <u/>
      <sz val="11"/>
      <color theme="10"/>
      <name val="ＭＳ Ｐゴシック"/>
      <family val="3"/>
      <charset val="128"/>
    </font>
  </fonts>
  <fills count="14">
    <fill>
      <patternFill patternType="none"/>
    </fill>
    <fill>
      <patternFill patternType="gray125"/>
    </fill>
    <fill>
      <patternFill patternType="solid">
        <fgColor rgb="FFFBFFCD"/>
        <bgColor indexed="64"/>
      </patternFill>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BD9F6"/>
        <bgColor indexed="64"/>
      </patternFill>
    </fill>
    <fill>
      <patternFill patternType="solid">
        <fgColor theme="9" tint="0.59999389629810485"/>
        <bgColor indexed="64"/>
      </patternFill>
    </fill>
    <fill>
      <patternFill patternType="solid">
        <fgColor theme="5" tint="0.79998168889431442"/>
        <bgColor indexed="64"/>
      </patternFill>
    </fill>
  </fills>
  <borders count="10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dotted">
        <color indexed="64"/>
      </top>
      <bottom style="thin">
        <color indexed="64"/>
      </bottom>
      <diagonal/>
    </border>
    <border>
      <left/>
      <right/>
      <top style="double">
        <color auto="1"/>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dotted">
        <color indexed="64"/>
      </top>
      <bottom/>
      <diagonal/>
    </border>
    <border>
      <left/>
      <right style="thin">
        <color auto="1"/>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indexed="64"/>
      </bottom>
      <diagonal/>
    </border>
    <border>
      <left/>
      <right/>
      <top/>
      <bottom style="medium">
        <color indexed="64"/>
      </bottom>
      <diagonal/>
    </border>
  </borders>
  <cellStyleXfs count="29">
    <xf numFmtId="0" fontId="0" fillId="0" borderId="0"/>
    <xf numFmtId="9" fontId="5" fillId="0" borderId="0" applyFont="0" applyFill="0" applyBorder="0" applyAlignment="0" applyProtection="0"/>
    <xf numFmtId="9" fontId="14" fillId="0" borderId="0" applyFont="0" applyFill="0" applyBorder="0" applyAlignment="0" applyProtection="0">
      <alignment vertical="center"/>
    </xf>
    <xf numFmtId="38" fontId="5" fillId="0" borderId="0" applyFont="0" applyFill="0" applyBorder="0" applyAlignment="0" applyProtection="0"/>
    <xf numFmtId="38" fontId="18" fillId="0" borderId="0" applyFont="0" applyFill="0" applyBorder="0" applyAlignment="0" applyProtection="0">
      <alignment vertical="center"/>
    </xf>
    <xf numFmtId="38" fontId="14" fillId="0" borderId="0" applyFont="0" applyFill="0" applyBorder="0" applyAlignment="0" applyProtection="0">
      <alignment vertical="center"/>
    </xf>
    <xf numFmtId="0" fontId="8" fillId="0" borderId="0">
      <alignment vertical="center"/>
    </xf>
    <xf numFmtId="0" fontId="5" fillId="0" borderId="0"/>
    <xf numFmtId="0" fontId="8" fillId="0" borderId="0">
      <alignment vertical="center"/>
    </xf>
    <xf numFmtId="0" fontId="8" fillId="0" borderId="0">
      <alignment vertical="center"/>
    </xf>
    <xf numFmtId="0" fontId="18" fillId="0" borderId="0">
      <alignment vertical="center"/>
    </xf>
    <xf numFmtId="0" fontId="18"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8" fillId="0" borderId="0">
      <alignment vertical="center"/>
    </xf>
    <xf numFmtId="0" fontId="4" fillId="0" borderId="0">
      <alignment vertical="center"/>
    </xf>
    <xf numFmtId="6" fontId="18" fillId="0" borderId="0" applyFont="0" applyFill="0" applyBorder="0" applyAlignment="0" applyProtection="0">
      <alignment vertical="center"/>
    </xf>
    <xf numFmtId="38" fontId="18" fillId="0" borderId="0" applyFont="0" applyFill="0" applyBorder="0" applyAlignment="0" applyProtection="0"/>
    <xf numFmtId="0" fontId="5" fillId="0" borderId="0">
      <alignment vertical="center"/>
    </xf>
    <xf numFmtId="0" fontId="18" fillId="0" borderId="0">
      <alignment vertical="center"/>
    </xf>
    <xf numFmtId="0" fontId="3" fillId="0" borderId="0">
      <alignment vertical="center"/>
    </xf>
    <xf numFmtId="0" fontId="2" fillId="0" borderId="0">
      <alignment vertical="center"/>
    </xf>
    <xf numFmtId="38" fontId="5" fillId="0" borderId="0" applyFont="0" applyFill="0" applyBorder="0" applyAlignment="0" applyProtection="0"/>
    <xf numFmtId="0" fontId="1" fillId="0" borderId="0">
      <alignment vertical="center"/>
    </xf>
    <xf numFmtId="0" fontId="5" fillId="0" borderId="0">
      <alignment vertical="center"/>
    </xf>
    <xf numFmtId="0" fontId="102" fillId="0" borderId="0" applyNumberFormat="0" applyFill="0" applyBorder="0" applyAlignment="0" applyProtection="0"/>
  </cellStyleXfs>
  <cellXfs count="1024">
    <xf numFmtId="0" fontId="0" fillId="0" borderId="0" xfId="0"/>
    <xf numFmtId="0" fontId="7" fillId="0" borderId="0" xfId="0" applyFont="1" applyAlignment="1">
      <alignment vertical="center"/>
    </xf>
    <xf numFmtId="0" fontId="18" fillId="0" borderId="0" xfId="11" applyAlignment="1">
      <alignment vertical="center"/>
    </xf>
    <xf numFmtId="38" fontId="7" fillId="0" borderId="2" xfId="3" applyFont="1" applyFill="1" applyBorder="1" applyAlignment="1">
      <alignment vertical="center"/>
    </xf>
    <xf numFmtId="0" fontId="7" fillId="0" borderId="0" xfId="0" applyFont="1" applyAlignment="1">
      <alignment horizontal="center" vertical="center"/>
    </xf>
    <xf numFmtId="0" fontId="19" fillId="0" borderId="0" xfId="11" applyFont="1" applyAlignment="1">
      <alignment vertical="center"/>
    </xf>
    <xf numFmtId="0" fontId="19" fillId="0" borderId="0" xfId="11" applyFont="1" applyAlignment="1">
      <alignment horizontal="right" vertical="center"/>
    </xf>
    <xf numFmtId="0" fontId="20" fillId="0" borderId="0" xfId="11" applyFont="1" applyAlignment="1">
      <alignment vertical="center"/>
    </xf>
    <xf numFmtId="0" fontId="21" fillId="0" borderId="0" xfId="11" applyFont="1" applyAlignment="1">
      <alignment vertical="center"/>
    </xf>
    <xf numFmtId="0" fontId="22" fillId="0" borderId="0" xfId="11" applyFont="1" applyAlignment="1">
      <alignment horizontal="center" vertical="center" wrapText="1"/>
    </xf>
    <xf numFmtId="0" fontId="22" fillId="0" borderId="0" xfId="11" applyFont="1" applyAlignment="1">
      <alignment vertical="center"/>
    </xf>
    <xf numFmtId="0" fontId="23" fillId="0" borderId="0" xfId="11" applyFont="1" applyAlignment="1">
      <alignment vertical="center"/>
    </xf>
    <xf numFmtId="0" fontId="19" fillId="0" borderId="2" xfId="11" applyFont="1" applyBorder="1" applyAlignment="1">
      <alignment horizontal="center" vertical="center"/>
    </xf>
    <xf numFmtId="0" fontId="19" fillId="0" borderId="0" xfId="11" applyFont="1"/>
    <xf numFmtId="0" fontId="19" fillId="0" borderId="0" xfId="11" applyFont="1" applyAlignment="1">
      <alignment horizontal="left" vertical="top"/>
    </xf>
    <xf numFmtId="0" fontId="19" fillId="0" borderId="0" xfId="11" applyFont="1" applyAlignment="1" applyProtection="1">
      <alignment horizontal="left" vertical="center" wrapText="1"/>
      <protection locked="0"/>
    </xf>
    <xf numFmtId="0" fontId="24" fillId="0" borderId="0" xfId="11" applyFont="1" applyAlignment="1">
      <alignment vertical="center"/>
    </xf>
    <xf numFmtId="0" fontId="25" fillId="0" borderId="0" xfId="11" applyFont="1" applyAlignment="1">
      <alignment vertical="center"/>
    </xf>
    <xf numFmtId="0" fontId="7" fillId="0" borderId="3" xfId="11" applyFont="1" applyBorder="1" applyAlignment="1">
      <alignment vertical="center" wrapText="1"/>
    </xf>
    <xf numFmtId="0" fontId="19" fillId="0" borderId="0" xfId="11" applyFont="1" applyAlignment="1">
      <alignment horizontal="center" vertical="center" wrapText="1"/>
    </xf>
    <xf numFmtId="0" fontId="7" fillId="0" borderId="0" xfId="11" applyFont="1" applyAlignment="1" applyProtection="1">
      <alignment horizontal="left" vertical="center"/>
      <protection locked="0"/>
    </xf>
    <xf numFmtId="176" fontId="19" fillId="0" borderId="0" xfId="11" applyNumberFormat="1" applyFont="1" applyAlignment="1" applyProtection="1">
      <alignment vertical="center"/>
      <protection locked="0"/>
    </xf>
    <xf numFmtId="0" fontId="19" fillId="0" borderId="0" xfId="11" applyFont="1" applyAlignment="1">
      <alignment horizontal="left" vertical="center"/>
    </xf>
    <xf numFmtId="0" fontId="19" fillId="0" borderId="2" xfId="11" applyFont="1" applyBorder="1" applyAlignment="1">
      <alignment vertical="center" wrapText="1"/>
    </xf>
    <xf numFmtId="0" fontId="19" fillId="0" borderId="4" xfId="11" applyFont="1" applyBorder="1" applyAlignment="1">
      <alignment vertical="center"/>
    </xf>
    <xf numFmtId="0" fontId="19" fillId="0" borderId="4" xfId="11" applyFont="1" applyBorder="1" applyAlignment="1">
      <alignment vertical="center" wrapText="1"/>
    </xf>
    <xf numFmtId="0" fontId="19" fillId="0" borderId="2" xfId="11" applyFont="1" applyBorder="1" applyAlignment="1" applyProtection="1">
      <alignment vertical="center" wrapText="1"/>
      <protection locked="0"/>
    </xf>
    <xf numFmtId="0" fontId="13" fillId="0" borderId="0" xfId="11" applyFont="1" applyAlignment="1">
      <alignment vertical="center"/>
    </xf>
    <xf numFmtId="0" fontId="19" fillId="0" borderId="0" xfId="11" applyFont="1" applyAlignment="1">
      <alignment vertical="center" wrapText="1"/>
    </xf>
    <xf numFmtId="0" fontId="19" fillId="0" borderId="2" xfId="11" applyFont="1" applyBorder="1" applyAlignment="1">
      <alignment horizontal="center" vertical="center" wrapText="1"/>
    </xf>
    <xf numFmtId="0" fontId="7" fillId="0" borderId="2" xfId="0" applyFont="1" applyBorder="1" applyAlignment="1">
      <alignment horizontal="center" vertical="center"/>
    </xf>
    <xf numFmtId="38" fontId="7" fillId="0" borderId="0" xfId="3" applyFont="1" applyFill="1" applyBorder="1" applyAlignment="1">
      <alignment vertical="center"/>
    </xf>
    <xf numFmtId="0" fontId="19" fillId="0" borderId="2" xfId="11" applyFont="1" applyBorder="1" applyAlignment="1">
      <alignment horizontal="left" vertical="center"/>
    </xf>
    <xf numFmtId="0" fontId="19" fillId="0" borderId="5" xfId="11" applyFont="1" applyBorder="1" applyAlignment="1">
      <alignment horizontal="center" vertical="center" wrapText="1"/>
    </xf>
    <xf numFmtId="0" fontId="19" fillId="0" borderId="3" xfId="11" applyFont="1" applyBorder="1" applyAlignment="1">
      <alignment horizontal="center" vertical="center" wrapText="1"/>
    </xf>
    <xf numFmtId="0" fontId="7" fillId="2" borderId="2" xfId="11" applyFont="1" applyFill="1" applyBorder="1" applyAlignment="1">
      <alignment vertical="center" wrapText="1"/>
    </xf>
    <xf numFmtId="0" fontId="7" fillId="2" borderId="3" xfId="11" applyFont="1" applyFill="1" applyBorder="1" applyAlignment="1" applyProtection="1">
      <alignment vertical="center" wrapText="1"/>
      <protection locked="0"/>
    </xf>
    <xf numFmtId="0" fontId="7" fillId="2" borderId="6" xfId="11" applyFont="1" applyFill="1" applyBorder="1" applyAlignment="1" applyProtection="1">
      <alignment vertical="center"/>
      <protection locked="0"/>
    </xf>
    <xf numFmtId="0" fontId="7" fillId="2" borderId="7" xfId="11" applyFont="1" applyFill="1" applyBorder="1" applyAlignment="1" applyProtection="1">
      <alignment vertical="center"/>
      <protection locked="0"/>
    </xf>
    <xf numFmtId="0" fontId="19" fillId="2" borderId="6" xfId="11" applyFont="1" applyFill="1" applyBorder="1" applyAlignment="1" applyProtection="1">
      <alignment vertical="center" wrapText="1"/>
      <protection locked="0"/>
    </xf>
    <xf numFmtId="0" fontId="19" fillId="2" borderId="7" xfId="11" applyFont="1" applyFill="1" applyBorder="1" applyAlignment="1" applyProtection="1">
      <alignment vertical="center" wrapText="1"/>
      <protection locked="0"/>
    </xf>
    <xf numFmtId="0" fontId="19" fillId="2" borderId="6" xfId="11" applyFont="1" applyFill="1" applyBorder="1" applyAlignment="1">
      <alignment vertical="center" wrapText="1"/>
    </xf>
    <xf numFmtId="0" fontId="19" fillId="2" borderId="7" xfId="11" applyFont="1" applyFill="1" applyBorder="1" applyAlignment="1">
      <alignment vertical="center" wrapText="1"/>
    </xf>
    <xf numFmtId="0" fontId="19" fillId="0" borderId="8" xfId="11" applyFont="1" applyBorder="1" applyAlignment="1" applyProtection="1">
      <alignment vertical="center"/>
      <protection locked="0"/>
    </xf>
    <xf numFmtId="0" fontId="19" fillId="0" borderId="4" xfId="11" applyFont="1" applyBorder="1" applyAlignment="1" applyProtection="1">
      <alignment vertical="center"/>
      <protection locked="0"/>
    </xf>
    <xf numFmtId="0" fontId="19" fillId="0" borderId="4" xfId="11" applyFont="1" applyBorder="1" applyAlignment="1" applyProtection="1">
      <alignment horizontal="left" vertical="top" wrapText="1"/>
      <protection locked="0"/>
    </xf>
    <xf numFmtId="0" fontId="19" fillId="0" borderId="8" xfId="11" applyFont="1" applyBorder="1" applyAlignment="1" applyProtection="1">
      <alignment horizontal="left" vertical="top" wrapText="1"/>
      <protection locked="0"/>
    </xf>
    <xf numFmtId="0" fontId="19" fillId="0" borderId="9" xfId="11" applyFont="1" applyBorder="1" applyAlignment="1" applyProtection="1">
      <alignment horizontal="left" vertical="top" wrapText="1"/>
      <protection locked="0"/>
    </xf>
    <xf numFmtId="0" fontId="19" fillId="0" borderId="10" xfId="11" applyFont="1" applyBorder="1" applyAlignment="1" applyProtection="1">
      <alignment horizontal="left" vertical="top" wrapText="1"/>
      <protection locked="0"/>
    </xf>
    <xf numFmtId="0" fontId="7" fillId="0" borderId="2" xfId="11" applyFont="1" applyBorder="1" applyAlignment="1">
      <alignment horizontal="center" vertical="center" wrapText="1"/>
    </xf>
    <xf numFmtId="0" fontId="19" fillId="0" borderId="1" xfId="11" applyFont="1" applyBorder="1" applyAlignment="1">
      <alignment horizontal="left" vertical="center" wrapText="1"/>
    </xf>
    <xf numFmtId="3" fontId="7" fillId="0" borderId="0" xfId="0" applyNumberFormat="1" applyFont="1" applyAlignment="1">
      <alignment vertical="center"/>
    </xf>
    <xf numFmtId="0" fontId="7" fillId="0" borderId="0" xfId="0" applyFont="1" applyAlignment="1">
      <alignment vertical="center" wrapText="1"/>
    </xf>
    <xf numFmtId="177" fontId="7" fillId="0" borderId="11" xfId="0" applyNumberFormat="1" applyFont="1" applyBorder="1" applyAlignment="1">
      <alignment horizontal="right" vertical="center"/>
    </xf>
    <xf numFmtId="177" fontId="7" fillId="0" borderId="12" xfId="0" applyNumberFormat="1" applyFont="1" applyBorder="1" applyAlignment="1">
      <alignment horizontal="right" vertical="center"/>
    </xf>
    <xf numFmtId="0" fontId="7" fillId="0" borderId="0" xfId="0" applyFont="1" applyAlignment="1">
      <alignment horizontal="left" vertical="center"/>
    </xf>
    <xf numFmtId="0" fontId="7" fillId="0" borderId="0" xfId="0" applyFont="1" applyAlignment="1">
      <alignment vertical="center" shrinkToFit="1"/>
    </xf>
    <xf numFmtId="0" fontId="7" fillId="0" borderId="0" xfId="0" applyFont="1" applyAlignment="1">
      <alignment horizontal="left" vertical="center" indent="1" shrinkToFit="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vertical="center"/>
    </xf>
    <xf numFmtId="0" fontId="7" fillId="0" borderId="4" xfId="0" applyFont="1" applyBorder="1" applyAlignment="1">
      <alignment horizontal="center" vertical="center"/>
    </xf>
    <xf numFmtId="0" fontId="13" fillId="0" borderId="0" xfId="0" applyFont="1" applyAlignment="1">
      <alignment horizontal="center" vertical="center"/>
    </xf>
    <xf numFmtId="0" fontId="7" fillId="0" borderId="8" xfId="0" applyFont="1" applyBorder="1" applyAlignment="1">
      <alignment horizontal="right" vertical="center" shrinkToFit="1"/>
    </xf>
    <xf numFmtId="0" fontId="7" fillId="0" borderId="1" xfId="0" applyFont="1" applyBorder="1" applyAlignment="1">
      <alignment horizontal="center" vertical="center" wrapText="1"/>
    </xf>
    <xf numFmtId="38" fontId="7" fillId="0" borderId="0" xfId="0" applyNumberFormat="1" applyFont="1" applyAlignment="1">
      <alignment vertical="center"/>
    </xf>
    <xf numFmtId="0" fontId="30" fillId="0" borderId="0" xfId="0" applyFont="1" applyAlignment="1">
      <alignment vertical="center"/>
    </xf>
    <xf numFmtId="0" fontId="30" fillId="0" borderId="0" xfId="0" applyFont="1" applyAlignment="1">
      <alignment horizontal="right" vertical="center"/>
    </xf>
    <xf numFmtId="0" fontId="30" fillId="0" borderId="0" xfId="0" applyFont="1" applyAlignment="1">
      <alignment horizontal="center" vertical="center"/>
    </xf>
    <xf numFmtId="0" fontId="30" fillId="0" borderId="0" xfId="0" applyFont="1" applyAlignment="1">
      <alignment horizontal="left" vertical="center"/>
    </xf>
    <xf numFmtId="0" fontId="31" fillId="0" borderId="0" xfId="0" applyFont="1" applyAlignment="1">
      <alignment horizontal="left" vertical="center"/>
    </xf>
    <xf numFmtId="0" fontId="31" fillId="0" borderId="2" xfId="0" applyFont="1" applyBorder="1" applyAlignment="1">
      <alignment horizontal="center" vertical="center" shrinkToFit="1"/>
    </xf>
    <xf numFmtId="49" fontId="34" fillId="0" borderId="2" xfId="0" applyNumberFormat="1" applyFont="1" applyBorder="1" applyAlignment="1">
      <alignment horizontal="center" vertical="center"/>
    </xf>
    <xf numFmtId="0" fontId="30" fillId="0" borderId="0" xfId="11" applyFont="1" applyAlignment="1">
      <alignment vertical="center"/>
    </xf>
    <xf numFmtId="0" fontId="36" fillId="0" borderId="0" xfId="11" applyFont="1" applyAlignment="1">
      <alignment vertical="center"/>
    </xf>
    <xf numFmtId="177" fontId="7" fillId="0" borderId="0" xfId="0" applyNumberFormat="1" applyFont="1" applyAlignment="1">
      <alignment horizontal="right" vertical="center"/>
    </xf>
    <xf numFmtId="0" fontId="34" fillId="0" borderId="0" xfId="0" applyFont="1" applyAlignment="1">
      <alignmen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77" fontId="7" fillId="0" borderId="2" xfId="0" applyNumberFormat="1" applyFont="1" applyBorder="1" applyAlignment="1">
      <alignment vertical="center"/>
    </xf>
    <xf numFmtId="177" fontId="7" fillId="0" borderId="0" xfId="0" applyNumberFormat="1" applyFont="1" applyAlignment="1">
      <alignment horizontal="center" vertical="center"/>
    </xf>
    <xf numFmtId="177" fontId="7" fillId="0" borderId="11" xfId="0" applyNumberFormat="1" applyFont="1" applyBorder="1" applyAlignment="1">
      <alignment vertical="center"/>
    </xf>
    <xf numFmtId="177" fontId="7" fillId="0" borderId="4" xfId="0" applyNumberFormat="1" applyFont="1" applyBorder="1" applyAlignment="1">
      <alignment horizontal="center" vertical="center"/>
    </xf>
    <xf numFmtId="0" fontId="0" fillId="0" borderId="0" xfId="0" applyAlignment="1">
      <alignment vertical="center"/>
    </xf>
    <xf numFmtId="0" fontId="57" fillId="0" borderId="0" xfId="0" applyFont="1" applyAlignment="1">
      <alignment vertical="center"/>
    </xf>
    <xf numFmtId="0" fontId="53"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41" fontId="0" fillId="0" borderId="0" xfId="0" applyNumberFormat="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shrinkToFit="1"/>
    </xf>
    <xf numFmtId="182" fontId="0" fillId="0" borderId="0" xfId="0" applyNumberFormat="1" applyAlignment="1">
      <alignment vertical="center" shrinkToFit="1"/>
    </xf>
    <xf numFmtId="182" fontId="0" fillId="0" borderId="0" xfId="0" applyNumberFormat="1" applyAlignment="1">
      <alignment horizontal="right" vertical="center" shrinkToFit="1"/>
    </xf>
    <xf numFmtId="183" fontId="0" fillId="0" borderId="0" xfId="0" applyNumberFormat="1" applyAlignment="1">
      <alignment vertical="center" shrinkToFit="1"/>
    </xf>
    <xf numFmtId="184" fontId="0" fillId="0" borderId="0" xfId="0" applyNumberFormat="1" applyAlignment="1">
      <alignment vertical="center" shrinkToFit="1"/>
    </xf>
    <xf numFmtId="185" fontId="0" fillId="0" borderId="0" xfId="0" applyNumberFormat="1" applyAlignment="1">
      <alignment vertical="center" shrinkToFit="1"/>
    </xf>
    <xf numFmtId="0" fontId="0" fillId="0" borderId="59" xfId="0" applyBorder="1" applyAlignment="1">
      <alignment horizontal="center" vertical="center"/>
    </xf>
    <xf numFmtId="185" fontId="0" fillId="0" borderId="1" xfId="0" applyNumberFormat="1" applyBorder="1" applyAlignment="1">
      <alignment vertical="center" shrinkToFit="1"/>
    </xf>
    <xf numFmtId="185" fontId="0" fillId="0" borderId="50" xfId="0" applyNumberFormat="1" applyBorder="1" applyAlignment="1">
      <alignment vertical="center" shrinkToFit="1"/>
    </xf>
    <xf numFmtId="185" fontId="0" fillId="0" borderId="61" xfId="0" applyNumberFormat="1" applyBorder="1" applyAlignment="1">
      <alignment vertical="center" shrinkToFit="1"/>
    </xf>
    <xf numFmtId="182" fontId="0" fillId="0" borderId="2" xfId="0" applyNumberFormat="1" applyBorder="1" applyAlignment="1">
      <alignment vertical="center" shrinkToFit="1"/>
    </xf>
    <xf numFmtId="183" fontId="0" fillId="0" borderId="2" xfId="0" applyNumberFormat="1" applyBorder="1" applyAlignment="1">
      <alignment vertical="center" shrinkToFit="1"/>
    </xf>
    <xf numFmtId="185" fontId="0" fillId="0" borderId="2" xfId="0" applyNumberFormat="1" applyBorder="1" applyAlignment="1">
      <alignment vertical="center" shrinkToFit="1"/>
    </xf>
    <xf numFmtId="0" fontId="7" fillId="0" borderId="0" xfId="6" applyFont="1">
      <alignment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0" xfId="6" applyFont="1" applyAlignment="1">
      <alignment horizontal="right" vertical="center"/>
    </xf>
    <xf numFmtId="0" fontId="7" fillId="0" borderId="5" xfId="6" applyFont="1" applyBorder="1" applyAlignment="1">
      <alignment horizontal="left" vertical="center"/>
    </xf>
    <xf numFmtId="0" fontId="7" fillId="0" borderId="4" xfId="6" applyFont="1" applyBorder="1" applyAlignment="1">
      <alignment horizontal="left" vertical="center"/>
    </xf>
    <xf numFmtId="0" fontId="7" fillId="0" borderId="10" xfId="6" applyFont="1" applyBorder="1" applyAlignment="1">
      <alignment horizontal="left" vertical="center"/>
    </xf>
    <xf numFmtId="0" fontId="7" fillId="0" borderId="13" xfId="6" applyFont="1" applyBorder="1" applyAlignment="1">
      <alignment horizontal="left" vertical="center"/>
    </xf>
    <xf numFmtId="0" fontId="7" fillId="0" borderId="14" xfId="6" applyFont="1" applyBorder="1" applyAlignment="1">
      <alignment horizontal="left" vertical="center"/>
    </xf>
    <xf numFmtId="0" fontId="7" fillId="0" borderId="3" xfId="6" applyFont="1" applyBorder="1" applyAlignment="1">
      <alignment horizontal="left" vertical="center"/>
    </xf>
    <xf numFmtId="0" fontId="7" fillId="0" borderId="6" xfId="6" applyFont="1" applyBorder="1" applyAlignment="1">
      <alignment horizontal="left" vertical="center"/>
    </xf>
    <xf numFmtId="0" fontId="7" fillId="0" borderId="7" xfId="6" applyFont="1" applyBorder="1" applyAlignment="1">
      <alignment horizontal="left" vertical="center"/>
    </xf>
    <xf numFmtId="0" fontId="7" fillId="0" borderId="15" xfId="6" applyFont="1" applyBorder="1" applyAlignment="1">
      <alignment horizontal="left" vertical="center"/>
    </xf>
    <xf numFmtId="0" fontId="7" fillId="0" borderId="8" xfId="6" applyFont="1" applyBorder="1" applyAlignment="1">
      <alignment horizontal="left" vertical="center"/>
    </xf>
    <xf numFmtId="0" fontId="7" fillId="0" borderId="0" xfId="6" applyFont="1" applyAlignment="1" applyProtection="1">
      <alignment horizontal="left" vertical="center"/>
      <protection locked="0"/>
    </xf>
    <xf numFmtId="0" fontId="7" fillId="0" borderId="0" xfId="7" applyFont="1" applyAlignment="1">
      <alignment vertical="center"/>
    </xf>
    <xf numFmtId="0" fontId="13"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3" fillId="0" borderId="0" xfId="0" applyFont="1" applyAlignment="1">
      <alignment horizontal="left" vertical="center"/>
    </xf>
    <xf numFmtId="0" fontId="7" fillId="0" borderId="2" xfId="7" applyFont="1" applyBorder="1" applyAlignment="1">
      <alignment horizontal="center" vertical="center" wrapText="1"/>
    </xf>
    <xf numFmtId="0" fontId="7" fillId="0" borderId="0" xfId="0" applyFont="1" applyAlignment="1">
      <alignment horizontal="center" vertical="center" wrapText="1"/>
    </xf>
    <xf numFmtId="0" fontId="7" fillId="0" borderId="2" xfId="7" applyFont="1" applyBorder="1" applyAlignment="1">
      <alignment vertical="center" wrapText="1"/>
    </xf>
    <xf numFmtId="179" fontId="7" fillId="0" borderId="2" xfId="3" applyNumberFormat="1" applyFont="1" applyFill="1" applyBorder="1" applyAlignment="1">
      <alignment vertical="center"/>
    </xf>
    <xf numFmtId="38" fontId="7" fillId="0" borderId="2" xfId="3" applyFont="1" applyFill="1" applyBorder="1" applyAlignment="1">
      <alignment horizontal="right" vertical="center"/>
    </xf>
    <xf numFmtId="38" fontId="7" fillId="0" borderId="0" xfId="3" applyFont="1" applyFill="1" applyBorder="1" applyAlignment="1">
      <alignment horizontal="right" vertical="center"/>
    </xf>
    <xf numFmtId="0" fontId="7" fillId="0" borderId="2" xfId="7" applyFont="1" applyBorder="1" applyAlignment="1">
      <alignment horizontal="right" vertical="center" wrapText="1"/>
    </xf>
    <xf numFmtId="179" fontId="7" fillId="0" borderId="0" xfId="3" applyNumberFormat="1" applyFont="1" applyFill="1" applyBorder="1" applyAlignment="1">
      <alignment vertical="center"/>
    </xf>
    <xf numFmtId="0" fontId="11" fillId="0" borderId="0" xfId="0" applyFont="1" applyAlignment="1">
      <alignment horizontal="center" vertical="center"/>
    </xf>
    <xf numFmtId="177" fontId="7" fillId="0" borderId="0" xfId="0" applyNumberFormat="1" applyFont="1" applyAlignment="1">
      <alignment vertical="center"/>
    </xf>
    <xf numFmtId="0" fontId="7" fillId="0" borderId="6" xfId="0" applyFont="1" applyBorder="1" applyAlignment="1">
      <alignment vertical="center"/>
    </xf>
    <xf numFmtId="0" fontId="7" fillId="0" borderId="14" xfId="0" applyFont="1" applyBorder="1" applyAlignment="1">
      <alignment horizontal="right" vertical="center"/>
    </xf>
    <xf numFmtId="0" fontId="7" fillId="0" borderId="0" xfId="0" applyFont="1" applyAlignment="1">
      <alignment horizontal="right" vertical="center" shrinkToFit="1"/>
    </xf>
    <xf numFmtId="0" fontId="31" fillId="0" borderId="0" xfId="0" applyFont="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7" fillId="0" borderId="2" xfId="0" applyFont="1" applyBorder="1" applyAlignment="1">
      <alignment vertical="center" wrapText="1"/>
    </xf>
    <xf numFmtId="38" fontId="7" fillId="0" borderId="2" xfId="3" applyFont="1" applyFill="1" applyBorder="1" applyAlignment="1" applyProtection="1">
      <alignment vertical="center"/>
    </xf>
    <xf numFmtId="0" fontId="34" fillId="0" borderId="62" xfId="0" applyFont="1" applyBorder="1" applyAlignment="1">
      <alignment vertical="center"/>
    </xf>
    <xf numFmtId="0" fontId="7" fillId="0" borderId="62" xfId="0" applyFont="1" applyBorder="1" applyAlignment="1">
      <alignment vertical="center"/>
    </xf>
    <xf numFmtId="0" fontId="7" fillId="0" borderId="13" xfId="0" applyFont="1" applyBorder="1" applyAlignment="1">
      <alignment vertical="center"/>
    </xf>
    <xf numFmtId="0" fontId="33" fillId="0" borderId="2" xfId="0" applyFont="1" applyBorder="1" applyAlignment="1">
      <alignment horizontal="center" vertical="center" wrapText="1"/>
    </xf>
    <xf numFmtId="0" fontId="7" fillId="0" borderId="13" xfId="0" applyFont="1" applyBorder="1" applyAlignment="1">
      <alignment vertical="center" wrapText="1"/>
    </xf>
    <xf numFmtId="177" fontId="7" fillId="0" borderId="13" xfId="0" applyNumberFormat="1" applyFont="1" applyBorder="1" applyAlignment="1">
      <alignment vertical="center"/>
    </xf>
    <xf numFmtId="0" fontId="61" fillId="0" borderId="0" xfId="0" applyFont="1" applyAlignment="1">
      <alignment vertical="center"/>
    </xf>
    <xf numFmtId="0" fontId="63" fillId="0" borderId="0" xfId="0" applyFont="1" applyAlignment="1">
      <alignment horizontal="left" vertical="center"/>
    </xf>
    <xf numFmtId="0" fontId="64" fillId="0" borderId="0" xfId="0" applyFont="1" applyAlignment="1">
      <alignment horizontal="center" vertical="center"/>
    </xf>
    <xf numFmtId="0" fontId="65" fillId="0" borderId="0" xfId="0" applyFont="1" applyAlignment="1">
      <alignment horizontal="center" vertical="center"/>
    </xf>
    <xf numFmtId="0" fontId="65" fillId="0" borderId="0" xfId="0" applyFont="1" applyAlignment="1">
      <alignment horizontal="center" vertical="center" shrinkToFit="1"/>
    </xf>
    <xf numFmtId="0" fontId="0" fillId="0" borderId="8" xfId="0" applyBorder="1" applyAlignment="1">
      <alignment vertical="center"/>
    </xf>
    <xf numFmtId="0" fontId="67" fillId="0" borderId="0" xfId="0" applyFont="1" applyAlignment="1">
      <alignment vertical="center"/>
    </xf>
    <xf numFmtId="0" fontId="58" fillId="0" borderId="58" xfId="0" applyFont="1" applyBorder="1" applyAlignment="1">
      <alignment horizontal="center" vertical="center"/>
    </xf>
    <xf numFmtId="0" fontId="58" fillId="0" borderId="38" xfId="0" applyFont="1" applyBorder="1" applyAlignment="1">
      <alignment horizontal="center" vertical="center"/>
    </xf>
    <xf numFmtId="180" fontId="66" fillId="0" borderId="0" xfId="0" applyNumberFormat="1" applyFont="1" applyAlignment="1">
      <alignment horizontal="center" vertical="center"/>
    </xf>
    <xf numFmtId="0" fontId="67" fillId="0" borderId="0" xfId="0" applyFont="1" applyAlignment="1">
      <alignment horizontal="center" vertical="center"/>
    </xf>
    <xf numFmtId="0" fontId="0" fillId="0" borderId="46" xfId="0" applyBorder="1" applyAlignment="1">
      <alignment horizontal="left" vertical="center" shrinkToFit="1"/>
    </xf>
    <xf numFmtId="184" fontId="0" fillId="0" borderId="70" xfId="0" applyNumberFormat="1" applyBorder="1" applyAlignment="1">
      <alignment vertical="center" shrinkToFit="1"/>
    </xf>
    <xf numFmtId="185" fontId="0" fillId="0" borderId="70" xfId="0" applyNumberFormat="1" applyBorder="1" applyAlignment="1">
      <alignment vertical="center" shrinkToFit="1"/>
    </xf>
    <xf numFmtId="0" fontId="0" fillId="0" borderId="50" xfId="0" applyBorder="1" applyAlignment="1">
      <alignment horizontal="left" vertical="center" shrinkToFit="1"/>
    </xf>
    <xf numFmtId="184" fontId="0" fillId="0" borderId="71" xfId="0" applyNumberFormat="1" applyBorder="1" applyAlignment="1">
      <alignment vertical="center" shrinkToFit="1"/>
    </xf>
    <xf numFmtId="185" fontId="0" fillId="0" borderId="71" xfId="0" applyNumberFormat="1" applyBorder="1" applyAlignment="1">
      <alignment vertical="center" shrinkToFit="1"/>
    </xf>
    <xf numFmtId="0" fontId="0" fillId="0" borderId="61" xfId="0" applyBorder="1" applyAlignment="1">
      <alignment horizontal="left" vertical="center" shrinkToFit="1"/>
    </xf>
    <xf numFmtId="184" fontId="0" fillId="0" borderId="75" xfId="0" applyNumberFormat="1" applyBorder="1" applyAlignment="1">
      <alignment vertical="center" shrinkToFit="1"/>
    </xf>
    <xf numFmtId="185" fontId="0" fillId="0" borderId="75" xfId="0" applyNumberFormat="1" applyBorder="1" applyAlignment="1">
      <alignment vertical="center" shrinkToFit="1"/>
    </xf>
    <xf numFmtId="0" fontId="0" fillId="0" borderId="57" xfId="0" applyBorder="1" applyAlignment="1">
      <alignment horizontal="left" vertical="center" shrinkToFit="1"/>
    </xf>
    <xf numFmtId="184" fontId="0" fillId="0" borderId="76" xfId="0" applyNumberFormat="1" applyBorder="1" applyAlignment="1">
      <alignment vertical="center" shrinkToFit="1"/>
    </xf>
    <xf numFmtId="185" fontId="0" fillId="0" borderId="76" xfId="0" applyNumberFormat="1" applyBorder="1" applyAlignment="1">
      <alignment vertical="center" shrinkToFit="1"/>
    </xf>
    <xf numFmtId="184" fontId="0" fillId="0" borderId="77" xfId="0" applyNumberFormat="1" applyBorder="1" applyAlignment="1">
      <alignment vertical="center" shrinkToFit="1"/>
    </xf>
    <xf numFmtId="185" fontId="0" fillId="0" borderId="77" xfId="0" applyNumberFormat="1" applyBorder="1" applyAlignment="1">
      <alignment vertical="center" shrinkToFit="1"/>
    </xf>
    <xf numFmtId="184" fontId="0" fillId="0" borderId="2" xfId="0" applyNumberFormat="1" applyBorder="1" applyAlignment="1">
      <alignment vertical="center" shrinkToFit="1"/>
    </xf>
    <xf numFmtId="0" fontId="0" fillId="0" borderId="0" xfId="0" applyAlignment="1">
      <alignment horizontal="left" vertical="top"/>
    </xf>
    <xf numFmtId="184" fontId="0" fillId="0" borderId="1" xfId="0" applyNumberFormat="1" applyBorder="1" applyAlignment="1">
      <alignment vertical="center" shrinkToFit="1"/>
    </xf>
    <xf numFmtId="184" fontId="0" fillId="0" borderId="50" xfId="0" applyNumberFormat="1" applyBorder="1" applyAlignment="1">
      <alignment vertical="center" shrinkToFit="1"/>
    </xf>
    <xf numFmtId="184" fontId="0" fillId="0" borderId="61" xfId="0" applyNumberFormat="1" applyBorder="1" applyAlignment="1">
      <alignment vertical="center" shrinkToFit="1"/>
    </xf>
    <xf numFmtId="184" fontId="0" fillId="0" borderId="57" xfId="0" applyNumberFormat="1" applyBorder="1" applyAlignment="1">
      <alignment vertical="center" shrinkToFit="1"/>
    </xf>
    <xf numFmtId="185" fontId="0" fillId="0" borderId="57" xfId="0" applyNumberFormat="1" applyBorder="1" applyAlignment="1">
      <alignment vertical="center" shrinkToFit="1"/>
    </xf>
    <xf numFmtId="184" fontId="0" fillId="0" borderId="23" xfId="0" applyNumberFormat="1" applyBorder="1" applyAlignment="1">
      <alignment vertical="center" shrinkToFit="1"/>
    </xf>
    <xf numFmtId="185" fontId="0" fillId="0" borderId="23" xfId="0" applyNumberFormat="1" applyBorder="1" applyAlignment="1">
      <alignment vertical="center" shrinkToFit="1"/>
    </xf>
    <xf numFmtId="0" fontId="63" fillId="0" borderId="0" xfId="0" applyFont="1" applyAlignment="1">
      <alignment vertical="center"/>
    </xf>
    <xf numFmtId="186" fontId="63" fillId="0" borderId="0" xfId="0" applyNumberFormat="1" applyFont="1" applyAlignment="1">
      <alignment vertical="center"/>
    </xf>
    <xf numFmtId="186" fontId="63" fillId="0" borderId="2" xfId="0" applyNumberFormat="1" applyFont="1" applyBorder="1" applyAlignment="1">
      <alignment vertical="center"/>
    </xf>
    <xf numFmtId="0" fontId="14" fillId="0" borderId="0" xfId="0" applyFont="1" applyAlignment="1">
      <alignment horizontal="left" vertical="top" wrapText="1"/>
    </xf>
    <xf numFmtId="38" fontId="7" fillId="3" borderId="1" xfId="3" applyFont="1" applyFill="1" applyBorder="1" applyAlignment="1" applyProtection="1">
      <alignment vertical="center"/>
      <protection locked="0"/>
    </xf>
    <xf numFmtId="0" fontId="30" fillId="4" borderId="2" xfId="11" applyFont="1" applyFill="1" applyBorder="1" applyAlignment="1">
      <alignment vertical="center"/>
    </xf>
    <xf numFmtId="0" fontId="30" fillId="3" borderId="2" xfId="11" applyFont="1" applyFill="1" applyBorder="1" applyAlignment="1">
      <alignment vertical="center"/>
    </xf>
    <xf numFmtId="0" fontId="7" fillId="3" borderId="2"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2" xfId="0" applyFont="1" applyFill="1" applyBorder="1" applyAlignment="1" applyProtection="1">
      <alignment vertical="center" wrapText="1"/>
      <protection locked="0"/>
    </xf>
    <xf numFmtId="0" fontId="7" fillId="4" borderId="2" xfId="0" applyFont="1" applyFill="1" applyBorder="1" applyAlignment="1" applyProtection="1">
      <alignment horizontal="center" vertical="center" wrapText="1"/>
      <protection locked="0"/>
    </xf>
    <xf numFmtId="0" fontId="7" fillId="4" borderId="1" xfId="0" applyFont="1" applyFill="1" applyBorder="1" applyAlignment="1" applyProtection="1">
      <alignment vertical="center" wrapText="1"/>
      <protection locked="0"/>
    </xf>
    <xf numFmtId="0" fontId="7" fillId="4" borderId="1" xfId="0" applyFont="1" applyFill="1" applyBorder="1" applyAlignment="1" applyProtection="1">
      <alignment horizontal="center" vertical="center" wrapText="1"/>
      <protection locked="0"/>
    </xf>
    <xf numFmtId="177" fontId="7" fillId="3" borderId="2" xfId="0" applyNumberFormat="1" applyFont="1" applyFill="1" applyBorder="1" applyAlignment="1" applyProtection="1">
      <alignment horizontal="center" vertical="center"/>
      <protection locked="0"/>
    </xf>
    <xf numFmtId="177" fontId="7" fillId="3" borderId="2" xfId="0" applyNumberFormat="1"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177" fontId="7" fillId="3" borderId="1" xfId="0" applyNumberFormat="1" applyFont="1" applyFill="1" applyBorder="1" applyAlignment="1" applyProtection="1">
      <alignment horizontal="center" vertical="center"/>
      <protection locked="0"/>
    </xf>
    <xf numFmtId="0" fontId="7" fillId="3" borderId="2" xfId="0" applyFont="1" applyFill="1" applyBorder="1" applyAlignment="1" applyProtection="1">
      <alignment vertical="center"/>
      <protection locked="0"/>
    </xf>
    <xf numFmtId="38" fontId="7" fillId="3" borderId="2" xfId="3" applyFont="1" applyFill="1" applyBorder="1" applyAlignment="1" applyProtection="1">
      <alignment vertical="center"/>
      <protection locked="0"/>
    </xf>
    <xf numFmtId="0" fontId="7" fillId="3" borderId="1" xfId="0" applyFont="1" applyFill="1" applyBorder="1" applyAlignment="1" applyProtection="1">
      <alignment vertical="center"/>
      <protection locked="0"/>
    </xf>
    <xf numFmtId="0" fontId="7" fillId="3" borderId="69" xfId="0" applyFont="1" applyFill="1" applyBorder="1" applyAlignment="1" applyProtection="1">
      <alignment vertical="center"/>
      <protection locked="0"/>
    </xf>
    <xf numFmtId="0" fontId="68" fillId="0" borderId="0" xfId="0" applyFont="1" applyAlignment="1">
      <alignment horizontal="justify" vertical="center" wrapText="1"/>
    </xf>
    <xf numFmtId="0" fontId="7" fillId="0" borderId="0" xfId="0" applyFont="1" applyAlignment="1">
      <alignment horizontal="distributed" vertical="center"/>
    </xf>
    <xf numFmtId="0" fontId="7" fillId="0" borderId="3" xfId="7" applyFont="1" applyBorder="1" applyAlignment="1">
      <alignment horizontal="center" vertical="center" wrapText="1"/>
    </xf>
    <xf numFmtId="0" fontId="7" fillId="0" borderId="1" xfId="7" applyFont="1" applyBorder="1" applyAlignment="1">
      <alignment horizontal="center" vertical="center" wrapText="1"/>
    </xf>
    <xf numFmtId="0" fontId="7" fillId="0" borderId="1" xfId="7" applyFont="1" applyBorder="1" applyAlignment="1">
      <alignment vertical="center" wrapText="1"/>
    </xf>
    <xf numFmtId="38" fontId="7" fillId="0" borderId="1" xfId="25" applyFont="1" applyFill="1" applyBorder="1" applyAlignment="1">
      <alignment horizontal="right" vertical="center"/>
    </xf>
    <xf numFmtId="38" fontId="7" fillId="5" borderId="2" xfId="3" applyFont="1" applyFill="1" applyBorder="1" applyAlignment="1">
      <alignment vertical="center"/>
    </xf>
    <xf numFmtId="38" fontId="7" fillId="5" borderId="2" xfId="3" applyFont="1" applyFill="1" applyBorder="1" applyAlignment="1">
      <alignment horizontal="right" vertical="center"/>
    </xf>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177" fontId="7" fillId="5" borderId="2" xfId="0" applyNumberFormat="1" applyFont="1" applyFill="1" applyBorder="1" applyAlignment="1">
      <alignment horizontal="right" vertical="center"/>
    </xf>
    <xf numFmtId="177" fontId="7" fillId="5" borderId="2"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177" fontId="7" fillId="5" borderId="1" xfId="0" applyNumberFormat="1" applyFont="1" applyFill="1" applyBorder="1" applyAlignment="1">
      <alignment horizontal="right" vertical="center"/>
    </xf>
    <xf numFmtId="177" fontId="7" fillId="5" borderId="1" xfId="0" applyNumberFormat="1" applyFont="1" applyFill="1" applyBorder="1" applyAlignment="1">
      <alignment horizontal="center" vertical="center"/>
    </xf>
    <xf numFmtId="0" fontId="0" fillId="5" borderId="0" xfId="0" applyFill="1" applyAlignment="1">
      <alignment vertical="center"/>
    </xf>
    <xf numFmtId="0" fontId="0" fillId="5" borderId="3" xfId="0" applyFill="1" applyBorder="1" applyAlignment="1">
      <alignment vertical="center"/>
    </xf>
    <xf numFmtId="0" fontId="0" fillId="5" borderId="6" xfId="0" applyFill="1" applyBorder="1" applyAlignment="1">
      <alignment vertical="center"/>
    </xf>
    <xf numFmtId="0" fontId="0" fillId="5" borderId="6" xfId="0" applyFill="1" applyBorder="1" applyAlignment="1">
      <alignment horizontal="right" vertical="center"/>
    </xf>
    <xf numFmtId="180" fontId="66" fillId="5" borderId="6" xfId="0" applyNumberFormat="1" applyFont="1" applyFill="1" applyBorder="1" applyAlignment="1">
      <alignment horizontal="center" vertical="center"/>
    </xf>
    <xf numFmtId="0" fontId="0" fillId="5" borderId="7" xfId="0" applyFill="1" applyBorder="1" applyAlignment="1">
      <alignment vertical="center"/>
    </xf>
    <xf numFmtId="0" fontId="56" fillId="0" borderId="0" xfId="0" applyFont="1" applyAlignment="1">
      <alignment horizontal="left" vertical="center" shrinkToFit="1"/>
    </xf>
    <xf numFmtId="181" fontId="0" fillId="5" borderId="46" xfId="0" applyNumberFormat="1" applyFill="1" applyBorder="1" applyAlignment="1">
      <alignment vertical="center" shrinkToFit="1"/>
    </xf>
    <xf numFmtId="182" fontId="0" fillId="5" borderId="46" xfId="0" applyNumberFormat="1" applyFill="1" applyBorder="1" applyAlignment="1">
      <alignment vertical="center" shrinkToFit="1"/>
    </xf>
    <xf numFmtId="181" fontId="0" fillId="5" borderId="50" xfId="0" applyNumberFormat="1" applyFill="1" applyBorder="1" applyAlignment="1">
      <alignment vertical="center" shrinkToFit="1"/>
    </xf>
    <xf numFmtId="182" fontId="0" fillId="5" borderId="50" xfId="0" applyNumberFormat="1" applyFill="1" applyBorder="1" applyAlignment="1">
      <alignment vertical="center" shrinkToFit="1"/>
    </xf>
    <xf numFmtId="181" fontId="0" fillId="5" borderId="61" xfId="0" applyNumberFormat="1" applyFill="1" applyBorder="1" applyAlignment="1">
      <alignment vertical="center" shrinkToFit="1"/>
    </xf>
    <xf numFmtId="182" fontId="0" fillId="5" borderId="61" xfId="0" applyNumberFormat="1" applyFill="1" applyBorder="1" applyAlignment="1">
      <alignment vertical="center" shrinkToFit="1"/>
    </xf>
    <xf numFmtId="181" fontId="0" fillId="5" borderId="57" xfId="0" applyNumberFormat="1" applyFill="1" applyBorder="1" applyAlignment="1">
      <alignment vertical="center" shrinkToFit="1"/>
    </xf>
    <xf numFmtId="182" fontId="0" fillId="5" borderId="57" xfId="0" applyNumberFormat="1" applyFill="1" applyBorder="1" applyAlignment="1">
      <alignment vertical="center" shrinkToFit="1"/>
    </xf>
    <xf numFmtId="183" fontId="0" fillId="5" borderId="46" xfId="0" applyNumberFormat="1" applyFill="1" applyBorder="1" applyAlignment="1">
      <alignment vertical="center" shrinkToFit="1"/>
    </xf>
    <xf numFmtId="183" fontId="0" fillId="5" borderId="50" xfId="0" applyNumberFormat="1" applyFill="1" applyBorder="1" applyAlignment="1">
      <alignment vertical="center" shrinkToFit="1"/>
    </xf>
    <xf numFmtId="183" fontId="0" fillId="5" borderId="61" xfId="0" applyNumberFormat="1" applyFill="1" applyBorder="1" applyAlignment="1">
      <alignment vertical="center" shrinkToFit="1"/>
    </xf>
    <xf numFmtId="183" fontId="0" fillId="5" borderId="57" xfId="0" applyNumberFormat="1" applyFill="1" applyBorder="1" applyAlignment="1">
      <alignment vertical="center" shrinkToFit="1"/>
    </xf>
    <xf numFmtId="0" fontId="0" fillId="5" borderId="2" xfId="0" applyFill="1" applyBorder="1" applyAlignment="1">
      <alignment horizontal="center" vertical="center"/>
    </xf>
    <xf numFmtId="188" fontId="0" fillId="5" borderId="2" xfId="0" applyNumberFormat="1" applyFill="1" applyBorder="1" applyAlignment="1">
      <alignment horizontal="center" vertical="center" shrinkToFit="1"/>
    </xf>
    <xf numFmtId="0" fontId="37" fillId="0" borderId="0" xfId="0" applyFont="1" applyAlignment="1">
      <alignment vertical="center"/>
    </xf>
    <xf numFmtId="0" fontId="38" fillId="0" borderId="0" xfId="0" applyFont="1" applyAlignment="1">
      <alignment vertical="center"/>
    </xf>
    <xf numFmtId="0" fontId="71" fillId="0" borderId="0" xfId="0" applyFont="1" applyAlignment="1">
      <alignment horizontal="left" vertical="center"/>
    </xf>
    <xf numFmtId="0" fontId="39" fillId="0" borderId="0" xfId="0" applyFont="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vertical="center" shrinkToFit="1"/>
    </xf>
    <xf numFmtId="0" fontId="42" fillId="0" borderId="0" xfId="0" applyFont="1" applyAlignment="1">
      <alignment vertical="center"/>
    </xf>
    <xf numFmtId="0" fontId="0" fillId="0" borderId="0" xfId="0" applyAlignment="1" applyProtection="1">
      <alignment vertical="center"/>
      <protection locked="0"/>
    </xf>
    <xf numFmtId="0" fontId="18"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41" fontId="41" fillId="0" borderId="0" xfId="0" applyNumberFormat="1" applyFont="1" applyAlignment="1">
      <alignment horizontal="center" vertical="center"/>
    </xf>
    <xf numFmtId="0" fontId="29" fillId="0" borderId="0" xfId="0" applyFont="1" applyAlignment="1">
      <alignment vertical="center"/>
    </xf>
    <xf numFmtId="0" fontId="18" fillId="0" borderId="0" xfId="0" applyFont="1" applyAlignment="1">
      <alignment vertical="center"/>
    </xf>
    <xf numFmtId="0" fontId="0" fillId="0" borderId="0" xfId="0" applyAlignment="1">
      <alignment horizontal="centerContinuous" vertical="center"/>
    </xf>
    <xf numFmtId="0" fontId="0" fillId="6" borderId="0" xfId="0" applyFill="1" applyAlignment="1" applyProtection="1">
      <alignment vertical="center"/>
      <protection locked="0"/>
    </xf>
    <xf numFmtId="0" fontId="18" fillId="0" borderId="0" xfId="0" applyFont="1" applyAlignment="1">
      <alignment horizontal="left" vertical="center"/>
    </xf>
    <xf numFmtId="187" fontId="0" fillId="0" borderId="0" xfId="0" applyNumberFormat="1" applyAlignment="1">
      <alignment vertical="center" shrinkToFit="1"/>
    </xf>
    <xf numFmtId="0" fontId="50" fillId="0" borderId="0" xfId="0" applyFont="1" applyAlignment="1">
      <alignment vertical="center"/>
    </xf>
    <xf numFmtId="0" fontId="0" fillId="0" borderId="0" xfId="0" applyAlignment="1">
      <alignment vertical="center" shrinkToFit="1"/>
    </xf>
    <xf numFmtId="0" fontId="47" fillId="0" borderId="0" xfId="0" applyFont="1" applyAlignment="1">
      <alignment vertical="center"/>
    </xf>
    <xf numFmtId="186" fontId="47" fillId="0" borderId="0" xfId="0" applyNumberFormat="1" applyFont="1" applyAlignment="1">
      <alignment vertical="center"/>
    </xf>
    <xf numFmtId="176" fontId="47" fillId="5" borderId="42" xfId="0" applyNumberFormat="1" applyFont="1" applyFill="1" applyBorder="1" applyAlignment="1">
      <alignment horizontal="center" vertical="center"/>
    </xf>
    <xf numFmtId="0" fontId="0" fillId="5" borderId="0" xfId="0" applyFill="1" applyAlignment="1" applyProtection="1">
      <alignment vertical="center"/>
      <protection locked="0"/>
    </xf>
    <xf numFmtId="0" fontId="18" fillId="5" borderId="0" xfId="0" applyFont="1" applyFill="1" applyAlignment="1" applyProtection="1">
      <alignment horizontal="left" vertical="center"/>
      <protection locked="0"/>
    </xf>
    <xf numFmtId="0" fontId="0" fillId="5" borderId="0" xfId="0" applyFill="1" applyAlignment="1" applyProtection="1">
      <alignment horizontal="left" vertical="center"/>
      <protection locked="0"/>
    </xf>
    <xf numFmtId="0" fontId="18" fillId="5" borderId="0" xfId="0" applyFont="1" applyFill="1" applyAlignment="1">
      <alignment vertical="center"/>
    </xf>
    <xf numFmtId="0" fontId="29" fillId="5" borderId="0" xfId="0" applyFont="1" applyFill="1" applyAlignment="1">
      <alignment vertical="center"/>
    </xf>
    <xf numFmtId="0" fontId="0" fillId="5" borderId="5" xfId="0" applyFill="1" applyBorder="1" applyAlignment="1">
      <alignment vertical="center"/>
    </xf>
    <xf numFmtId="0" fontId="0" fillId="5" borderId="4" xfId="0" applyFill="1" applyBorder="1" applyAlignment="1">
      <alignment vertical="center"/>
    </xf>
    <xf numFmtId="0" fontId="18" fillId="5" borderId="4" xfId="0" applyFont="1" applyFill="1" applyBorder="1" applyAlignment="1">
      <alignment vertical="center"/>
    </xf>
    <xf numFmtId="0" fontId="0" fillId="5" borderId="10" xfId="0" applyFill="1" applyBorder="1" applyAlignment="1">
      <alignment vertical="center"/>
    </xf>
    <xf numFmtId="0" fontId="0" fillId="5" borderId="13" xfId="0" applyFill="1" applyBorder="1" applyAlignment="1">
      <alignment vertical="center"/>
    </xf>
    <xf numFmtId="0" fontId="0" fillId="5" borderId="14" xfId="0" applyFill="1" applyBorder="1" applyAlignment="1">
      <alignment vertical="center"/>
    </xf>
    <xf numFmtId="0" fontId="0" fillId="5" borderId="0" xfId="0" applyFill="1" applyAlignment="1">
      <alignment horizontal="left" vertical="center"/>
    </xf>
    <xf numFmtId="0" fontId="72" fillId="0" borderId="0" xfId="0" applyFont="1" applyAlignment="1">
      <alignment horizontal="center" vertical="center"/>
    </xf>
    <xf numFmtId="0" fontId="72" fillId="0" borderId="0" xfId="0" applyFont="1" applyAlignment="1">
      <alignment vertical="center"/>
    </xf>
    <xf numFmtId="0" fontId="74" fillId="0" borderId="0" xfId="0" applyFont="1" applyAlignment="1">
      <alignment horizontal="left" vertical="center"/>
    </xf>
    <xf numFmtId="0" fontId="75" fillId="0" borderId="0" xfId="0" applyFont="1" applyAlignment="1">
      <alignment vertical="center"/>
    </xf>
    <xf numFmtId="0" fontId="75" fillId="0" borderId="0" xfId="0" applyFont="1" applyAlignment="1">
      <alignment horizontal="center" vertical="center"/>
    </xf>
    <xf numFmtId="0" fontId="77" fillId="0" borderId="0" xfId="0" applyFont="1" applyAlignment="1">
      <alignment vertical="center"/>
    </xf>
    <xf numFmtId="0" fontId="74" fillId="0" borderId="83" xfId="0" applyFont="1" applyBorder="1" applyAlignment="1">
      <alignment horizontal="center" vertical="center"/>
    </xf>
    <xf numFmtId="0" fontId="74" fillId="8" borderId="83" xfId="0" applyFont="1" applyFill="1" applyBorder="1" applyAlignment="1">
      <alignment horizontal="center" vertical="center" shrinkToFit="1"/>
    </xf>
    <xf numFmtId="0" fontId="77" fillId="0" borderId="83" xfId="0" applyFont="1" applyBorder="1" applyAlignment="1">
      <alignment horizontal="left" vertical="center" wrapText="1"/>
    </xf>
    <xf numFmtId="0" fontId="74" fillId="5" borderId="83" xfId="0" applyFont="1" applyFill="1" applyBorder="1" applyAlignment="1">
      <alignment horizontal="center" vertical="center"/>
    </xf>
    <xf numFmtId="0" fontId="74" fillId="0" borderId="0" xfId="0" applyFont="1" applyAlignment="1">
      <alignment vertical="center"/>
    </xf>
    <xf numFmtId="0" fontId="77" fillId="0" borderId="83" xfId="0" applyFont="1" applyBorder="1" applyAlignment="1">
      <alignment horizontal="left" vertical="center"/>
    </xf>
    <xf numFmtId="0" fontId="74" fillId="0" borderId="84" xfId="0" applyFont="1" applyBorder="1" applyAlignment="1">
      <alignment horizontal="center" vertical="center"/>
    </xf>
    <xf numFmtId="0" fontId="74" fillId="5" borderId="84" xfId="0" applyFont="1" applyFill="1" applyBorder="1" applyAlignment="1">
      <alignment horizontal="center" vertical="center"/>
    </xf>
    <xf numFmtId="0" fontId="77" fillId="0" borderId="84" xfId="0" applyFont="1" applyBorder="1" applyAlignment="1">
      <alignment horizontal="left" vertical="center" wrapText="1"/>
    </xf>
    <xf numFmtId="0" fontId="79" fillId="0" borderId="84" xfId="0" applyFont="1" applyBorder="1" applyAlignment="1">
      <alignment horizontal="left" vertical="center" wrapText="1"/>
    </xf>
    <xf numFmtId="0" fontId="74" fillId="0" borderId="85" xfId="0" applyFont="1" applyBorder="1" applyAlignment="1">
      <alignment horizontal="left" vertical="center" wrapText="1"/>
    </xf>
    <xf numFmtId="0" fontId="77" fillId="0" borderId="0" xfId="0" applyFont="1" applyAlignment="1">
      <alignment horizontal="center" vertical="center"/>
    </xf>
    <xf numFmtId="0" fontId="74" fillId="8" borderId="0" xfId="0" applyFont="1" applyFill="1" applyAlignment="1">
      <alignment horizontal="center" vertical="center"/>
    </xf>
    <xf numFmtId="0" fontId="74" fillId="0" borderId="0" xfId="0" applyFont="1" applyAlignment="1">
      <alignment horizontal="center" vertical="center"/>
    </xf>
    <xf numFmtId="0" fontId="80" fillId="0" borderId="0" xfId="0" applyFont="1" applyAlignment="1">
      <alignment vertical="center"/>
    </xf>
    <xf numFmtId="0" fontId="80" fillId="0" borderId="0" xfId="0" applyFont="1" applyAlignment="1">
      <alignment horizontal="center" vertical="center"/>
    </xf>
    <xf numFmtId="0" fontId="81" fillId="0" borderId="0" xfId="0" applyFont="1" applyAlignment="1">
      <alignment vertical="center"/>
    </xf>
    <xf numFmtId="0" fontId="82" fillId="0" borderId="0" xfId="0" applyFont="1" applyAlignment="1">
      <alignment vertical="center"/>
    </xf>
    <xf numFmtId="0" fontId="83" fillId="0" borderId="0" xfId="0" applyFont="1" applyAlignment="1">
      <alignment vertical="center"/>
    </xf>
    <xf numFmtId="0" fontId="74" fillId="8" borderId="0" xfId="0" applyFont="1" applyFill="1" applyAlignment="1">
      <alignment horizontal="left" vertical="center"/>
    </xf>
    <xf numFmtId="0" fontId="48" fillId="0" borderId="0" xfId="0" applyFont="1" applyAlignment="1">
      <alignment vertical="center"/>
    </xf>
    <xf numFmtId="0" fontId="84" fillId="0" borderId="0" xfId="0" applyFont="1" applyAlignment="1">
      <alignment vertical="center"/>
    </xf>
    <xf numFmtId="0" fontId="41" fillId="0" borderId="0" xfId="0" applyFont="1" applyAlignment="1">
      <alignment horizontal="center" vertical="center"/>
    </xf>
    <xf numFmtId="0" fontId="46" fillId="6" borderId="58" xfId="0" applyFont="1" applyFill="1" applyBorder="1" applyAlignment="1">
      <alignment horizontal="center" vertical="center"/>
    </xf>
    <xf numFmtId="0" fontId="53" fillId="6" borderId="59" xfId="0" applyFont="1" applyFill="1" applyBorder="1" applyAlignment="1">
      <alignment horizontal="center" vertical="center"/>
    </xf>
    <xf numFmtId="0" fontId="46" fillId="6" borderId="38" xfId="0" applyFont="1" applyFill="1" applyBorder="1" applyAlignment="1">
      <alignment horizontal="center" vertical="center"/>
    </xf>
    <xf numFmtId="0" fontId="53" fillId="6" borderId="92" xfId="0" applyFont="1" applyFill="1" applyBorder="1" applyAlignment="1">
      <alignment horizontal="center" vertical="center"/>
    </xf>
    <xf numFmtId="176" fontId="53" fillId="0" borderId="0" xfId="0" applyNumberFormat="1" applyFont="1" applyAlignment="1">
      <alignment horizontal="center" vertical="center" shrinkToFit="1"/>
    </xf>
    <xf numFmtId="176" fontId="47" fillId="0" borderId="0" xfId="0" applyNumberFormat="1" applyFont="1" applyAlignment="1">
      <alignment horizontal="center" vertical="center"/>
    </xf>
    <xf numFmtId="41" fontId="53" fillId="0" borderId="0" xfId="0" applyNumberFormat="1" applyFont="1" applyAlignment="1">
      <alignment horizontal="center" vertical="center"/>
    </xf>
    <xf numFmtId="0" fontId="53" fillId="9" borderId="1" xfId="0" applyFont="1" applyFill="1" applyBorder="1" applyAlignment="1">
      <alignment horizontal="center" vertical="center"/>
    </xf>
    <xf numFmtId="0" fontId="53" fillId="0" borderId="46" xfId="0" applyFont="1" applyBorder="1" applyAlignment="1">
      <alignment horizontal="center" vertical="center"/>
    </xf>
    <xf numFmtId="0" fontId="53" fillId="0" borderId="50" xfId="0" applyFont="1" applyBorder="1" applyAlignment="1">
      <alignment horizontal="center" vertical="center"/>
    </xf>
    <xf numFmtId="0" fontId="53" fillId="0" borderId="23" xfId="0" applyFont="1" applyBorder="1" applyAlignment="1">
      <alignment horizontal="center" vertical="center"/>
    </xf>
    <xf numFmtId="0" fontId="53" fillId="0" borderId="57" xfId="0" applyFont="1" applyBorder="1" applyAlignment="1">
      <alignment horizontal="center" vertical="center"/>
    </xf>
    <xf numFmtId="0" fontId="53" fillId="0" borderId="22" xfId="0" applyFont="1" applyBorder="1" applyAlignment="1">
      <alignment horizontal="center" vertical="center"/>
    </xf>
    <xf numFmtId="0" fontId="53" fillId="0" borderId="0" xfId="0" applyFont="1" applyAlignment="1">
      <alignment horizontal="left" vertical="center"/>
    </xf>
    <xf numFmtId="0" fontId="53" fillId="0" borderId="0" xfId="0" applyFont="1" applyAlignment="1">
      <alignment horizontal="center" vertical="center"/>
    </xf>
    <xf numFmtId="0" fontId="53" fillId="9" borderId="3" xfId="0" applyFont="1" applyFill="1" applyBorder="1" applyAlignment="1">
      <alignment horizontal="center" vertical="center"/>
    </xf>
    <xf numFmtId="41" fontId="53" fillId="9" borderId="2" xfId="0" applyNumberFormat="1" applyFont="1" applyFill="1" applyBorder="1" applyAlignment="1">
      <alignment horizontal="center" vertical="center"/>
    </xf>
    <xf numFmtId="0" fontId="51" fillId="0" borderId="0" xfId="0" applyFont="1" applyAlignment="1">
      <alignment horizontal="center" vertical="center"/>
    </xf>
    <xf numFmtId="0" fontId="44" fillId="9" borderId="1" xfId="0" applyFont="1" applyFill="1" applyBorder="1" applyAlignment="1">
      <alignment horizontal="center" vertical="center" wrapText="1"/>
    </xf>
    <xf numFmtId="182" fontId="53" fillId="10" borderId="1" xfId="0" applyNumberFormat="1" applyFont="1" applyFill="1" applyBorder="1" applyAlignment="1">
      <alignment vertical="center" shrinkToFit="1"/>
    </xf>
    <xf numFmtId="185" fontId="53" fillId="10" borderId="1" xfId="0" applyNumberFormat="1" applyFont="1" applyFill="1" applyBorder="1" applyAlignment="1">
      <alignment vertical="center" shrinkToFit="1"/>
    </xf>
    <xf numFmtId="182" fontId="53" fillId="10" borderId="50" xfId="0" applyNumberFormat="1" applyFont="1" applyFill="1" applyBorder="1" applyAlignment="1">
      <alignment vertical="center" shrinkToFit="1"/>
    </xf>
    <xf numFmtId="185" fontId="53" fillId="10" borderId="50" xfId="0" applyNumberFormat="1" applyFont="1" applyFill="1" applyBorder="1" applyAlignment="1">
      <alignment vertical="center" shrinkToFit="1"/>
    </xf>
    <xf numFmtId="185" fontId="53" fillId="10" borderId="57" xfId="0" applyNumberFormat="1" applyFont="1" applyFill="1" applyBorder="1" applyAlignment="1">
      <alignment vertical="center" shrinkToFit="1"/>
    </xf>
    <xf numFmtId="185" fontId="53" fillId="10" borderId="61" xfId="0" applyNumberFormat="1" applyFont="1" applyFill="1" applyBorder="1" applyAlignment="1">
      <alignment vertical="center" shrinkToFit="1"/>
    </xf>
    <xf numFmtId="0" fontId="53" fillId="9" borderId="3" xfId="0" applyFont="1" applyFill="1" applyBorder="1" applyAlignment="1">
      <alignment vertical="center" shrinkToFit="1"/>
    </xf>
    <xf numFmtId="0" fontId="53" fillId="9" borderId="7" xfId="0" applyFont="1" applyFill="1" applyBorder="1" applyAlignment="1">
      <alignment vertical="center" shrinkToFit="1"/>
    </xf>
    <xf numFmtId="182" fontId="53" fillId="0" borderId="2" xfId="0" applyNumberFormat="1" applyFont="1" applyBorder="1" applyAlignment="1">
      <alignment vertical="center" shrinkToFit="1"/>
    </xf>
    <xf numFmtId="182" fontId="53" fillId="10" borderId="2" xfId="0" applyNumberFormat="1" applyFont="1" applyFill="1" applyBorder="1" applyAlignment="1">
      <alignment vertical="center" shrinkToFit="1"/>
    </xf>
    <xf numFmtId="183" fontId="53" fillId="0" borderId="2" xfId="0" applyNumberFormat="1" applyFont="1" applyBorder="1" applyAlignment="1">
      <alignment vertical="center" shrinkToFit="1"/>
    </xf>
    <xf numFmtId="185" fontId="53" fillId="10" borderId="2" xfId="0" applyNumberFormat="1" applyFont="1" applyFill="1" applyBorder="1" applyAlignment="1">
      <alignment vertical="center" shrinkToFit="1"/>
    </xf>
    <xf numFmtId="185" fontId="53" fillId="10" borderId="22" xfId="0" applyNumberFormat="1" applyFont="1" applyFill="1" applyBorder="1" applyAlignment="1">
      <alignment vertical="center" shrinkToFit="1"/>
    </xf>
    <xf numFmtId="0" fontId="53" fillId="0" borderId="0" xfId="0" applyFont="1" applyAlignment="1">
      <alignment horizontal="center" vertical="center" shrinkToFit="1"/>
    </xf>
    <xf numFmtId="182" fontId="53" fillId="0" borderId="0" xfId="0" applyNumberFormat="1" applyFont="1" applyAlignment="1">
      <alignment vertical="center" shrinkToFit="1"/>
    </xf>
    <xf numFmtId="183" fontId="53" fillId="0" borderId="0" xfId="0" applyNumberFormat="1" applyFont="1" applyAlignment="1">
      <alignment vertical="center" shrinkToFit="1"/>
    </xf>
    <xf numFmtId="185" fontId="53" fillId="0" borderId="0" xfId="0" applyNumberFormat="1" applyFont="1" applyAlignment="1">
      <alignment vertical="center" shrinkToFit="1"/>
    </xf>
    <xf numFmtId="182" fontId="18" fillId="0" borderId="0" xfId="0" applyNumberFormat="1" applyFont="1" applyAlignment="1">
      <alignment vertical="center" shrinkToFit="1"/>
    </xf>
    <xf numFmtId="183" fontId="18" fillId="0" borderId="0" xfId="0" applyNumberFormat="1" applyFont="1" applyAlignment="1">
      <alignment vertical="center" shrinkToFit="1"/>
    </xf>
    <xf numFmtId="185" fontId="18" fillId="0" borderId="0" xfId="0" applyNumberFormat="1" applyFont="1" applyAlignment="1">
      <alignment vertical="center" shrinkToFit="1"/>
    </xf>
    <xf numFmtId="186" fontId="52" fillId="0" borderId="0" xfId="0" applyNumberFormat="1" applyFont="1" applyAlignment="1">
      <alignment vertical="center"/>
    </xf>
    <xf numFmtId="186" fontId="47" fillId="10" borderId="2" xfId="0" applyNumberFormat="1" applyFont="1" applyFill="1" applyBorder="1" applyAlignment="1">
      <alignment vertical="center"/>
    </xf>
    <xf numFmtId="0" fontId="53" fillId="11" borderId="1" xfId="0" applyFont="1" applyFill="1" applyBorder="1" applyAlignment="1">
      <alignment horizontal="center" vertical="center" wrapText="1"/>
    </xf>
    <xf numFmtId="0" fontId="44" fillId="11" borderId="1" xfId="0" applyFont="1" applyFill="1" applyBorder="1" applyAlignment="1">
      <alignment horizontal="center" vertical="center" wrapText="1"/>
    </xf>
    <xf numFmtId="187" fontId="53" fillId="10" borderId="46" xfId="0" applyNumberFormat="1" applyFont="1" applyFill="1" applyBorder="1" applyAlignment="1">
      <alignment vertical="center" shrinkToFit="1"/>
    </xf>
    <xf numFmtId="187" fontId="53" fillId="10" borderId="50" xfId="0" applyNumberFormat="1" applyFont="1" applyFill="1" applyBorder="1" applyAlignment="1">
      <alignment vertical="center" shrinkToFit="1"/>
    </xf>
    <xf numFmtId="0" fontId="53" fillId="11" borderId="3" xfId="0" applyFont="1" applyFill="1" applyBorder="1" applyAlignment="1">
      <alignment vertical="center" shrinkToFit="1"/>
    </xf>
    <xf numFmtId="187" fontId="53" fillId="0" borderId="2" xfId="0" applyNumberFormat="1" applyFont="1" applyBorder="1" applyAlignment="1">
      <alignment vertical="center" shrinkToFit="1"/>
    </xf>
    <xf numFmtId="187" fontId="53" fillId="10" borderId="2" xfId="0" applyNumberFormat="1" applyFont="1" applyFill="1" applyBorder="1" applyAlignment="1">
      <alignment vertical="center" shrinkToFit="1"/>
    </xf>
    <xf numFmtId="187" fontId="53" fillId="0" borderId="0" xfId="0" applyNumberFormat="1" applyFont="1" applyAlignment="1">
      <alignment vertical="center" shrinkToFit="1"/>
    </xf>
    <xf numFmtId="0" fontId="53" fillId="0" borderId="2" xfId="0" applyFont="1" applyBorder="1" applyAlignment="1">
      <alignment vertical="center"/>
    </xf>
    <xf numFmtId="0" fontId="87" fillId="0" borderId="0" xfId="0" applyFont="1" applyAlignment="1">
      <alignment horizontal="left" vertical="center"/>
    </xf>
    <xf numFmtId="0" fontId="88" fillId="0" borderId="0" xfId="0" applyFont="1" applyAlignment="1">
      <alignment horizontal="left" vertical="center"/>
    </xf>
    <xf numFmtId="0" fontId="90" fillId="0" borderId="0" xfId="17" applyFont="1" applyProtection="1">
      <alignment vertical="center"/>
      <protection locked="0"/>
    </xf>
    <xf numFmtId="0" fontId="91" fillId="0" borderId="0" xfId="17" applyFont="1" applyProtection="1">
      <alignment vertical="center"/>
      <protection locked="0"/>
    </xf>
    <xf numFmtId="0" fontId="84" fillId="0" borderId="0" xfId="17" applyFont="1" applyProtection="1">
      <alignment vertical="center"/>
      <protection locked="0"/>
    </xf>
    <xf numFmtId="0" fontId="53" fillId="0" borderId="0" xfId="26" applyFont="1">
      <alignment vertical="center"/>
    </xf>
    <xf numFmtId="0" fontId="70" fillId="0" borderId="0" xfId="26" applyFont="1" applyAlignment="1">
      <alignment horizontal="center" vertical="center"/>
    </xf>
    <xf numFmtId="0" fontId="1" fillId="0" borderId="0" xfId="26">
      <alignment vertical="center"/>
    </xf>
    <xf numFmtId="0" fontId="53" fillId="0" borderId="0" xfId="26" applyFont="1" applyProtection="1">
      <alignment vertical="center"/>
      <protection locked="0"/>
    </xf>
    <xf numFmtId="0" fontId="93" fillId="0" borderId="0" xfId="26" applyFont="1" applyAlignment="1" applyProtection="1">
      <alignment horizontal="center" vertical="center"/>
      <protection locked="0"/>
    </xf>
    <xf numFmtId="0" fontId="1" fillId="0" borderId="0" xfId="26" applyProtection="1">
      <alignment vertical="center"/>
      <protection locked="0"/>
    </xf>
    <xf numFmtId="0" fontId="40" fillId="0" borderId="0" xfId="26" applyFont="1" applyAlignment="1" applyProtection="1">
      <alignment horizontal="center" vertical="center" shrinkToFit="1"/>
      <protection locked="0"/>
    </xf>
    <xf numFmtId="0" fontId="41" fillId="0" borderId="0" xfId="26" applyFont="1" applyAlignment="1" applyProtection="1">
      <alignment horizontal="center" vertical="center"/>
      <protection locked="0"/>
    </xf>
    <xf numFmtId="0" fontId="53" fillId="0" borderId="0" xfId="17" applyFont="1">
      <alignment vertical="center"/>
    </xf>
    <xf numFmtId="0" fontId="95" fillId="0" borderId="0" xfId="17" applyFont="1">
      <alignment vertical="center"/>
    </xf>
    <xf numFmtId="0" fontId="18" fillId="0" borderId="0" xfId="17">
      <alignment vertical="center"/>
    </xf>
    <xf numFmtId="0" fontId="53" fillId="5" borderId="98" xfId="17" applyFont="1" applyFill="1" applyBorder="1" applyAlignment="1">
      <alignment horizontal="center" vertical="center"/>
    </xf>
    <xf numFmtId="0" fontId="53" fillId="5" borderId="59" xfId="17" applyFont="1" applyFill="1" applyBorder="1" applyAlignment="1">
      <alignment horizontal="center" vertical="center"/>
    </xf>
    <xf numFmtId="0" fontId="53" fillId="5" borderId="59" xfId="17" applyFont="1" applyFill="1" applyBorder="1" applyAlignment="1">
      <alignment horizontal="center" vertical="center" shrinkToFit="1"/>
    </xf>
    <xf numFmtId="0" fontId="53" fillId="5" borderId="60" xfId="17" applyFont="1" applyFill="1" applyBorder="1" applyAlignment="1">
      <alignment horizontal="center" vertical="center"/>
    </xf>
    <xf numFmtId="0" fontId="18" fillId="0" borderId="0" xfId="17" applyProtection="1">
      <alignment vertical="center"/>
      <protection locked="0"/>
    </xf>
    <xf numFmtId="0" fontId="95" fillId="0" borderId="0" xfId="17" applyFont="1" applyProtection="1">
      <alignment vertical="center"/>
      <protection locked="0"/>
    </xf>
    <xf numFmtId="6" fontId="91" fillId="0" borderId="0" xfId="19" applyFont="1" applyFill="1" applyBorder="1" applyAlignment="1" applyProtection="1">
      <alignment vertical="center"/>
    </xf>
    <xf numFmtId="0" fontId="95" fillId="5" borderId="2" xfId="17" applyFont="1" applyFill="1" applyBorder="1" applyAlignment="1" applyProtection="1">
      <alignment horizontal="center" vertical="center"/>
      <protection locked="0"/>
    </xf>
    <xf numFmtId="0" fontId="42" fillId="0" borderId="0" xfId="17" applyFont="1" applyProtection="1">
      <alignment vertical="center"/>
      <protection locked="0"/>
    </xf>
    <xf numFmtId="0" fontId="91" fillId="0" borderId="2" xfId="17" applyFont="1" applyBorder="1" applyAlignment="1" applyProtection="1">
      <alignment horizontal="center" vertical="center"/>
      <protection locked="0"/>
    </xf>
    <xf numFmtId="0" fontId="84" fillId="0" borderId="3" xfId="17" applyFont="1" applyBorder="1" applyAlignment="1" applyProtection="1">
      <alignment horizontal="right" vertical="center"/>
      <protection locked="0"/>
    </xf>
    <xf numFmtId="0" fontId="84" fillId="13" borderId="7" xfId="17" applyFont="1" applyFill="1" applyBorder="1" applyProtection="1">
      <alignment vertical="center"/>
      <protection locked="0"/>
    </xf>
    <xf numFmtId="0" fontId="84" fillId="0" borderId="0" xfId="17" applyFont="1" applyAlignment="1" applyProtection="1">
      <alignment horizontal="center" vertical="center"/>
      <protection locked="0"/>
    </xf>
    <xf numFmtId="0" fontId="84" fillId="0" borderId="0" xfId="17" applyFont="1" applyAlignment="1" applyProtection="1">
      <alignment horizontal="left" vertical="center"/>
      <protection locked="0"/>
    </xf>
    <xf numFmtId="0" fontId="97" fillId="0" borderId="0" xfId="17" applyFont="1" applyAlignment="1" applyProtection="1">
      <alignment horizontal="left" vertical="top"/>
      <protection locked="0"/>
    </xf>
    <xf numFmtId="0" fontId="84" fillId="0" borderId="7" xfId="17" applyFont="1" applyBorder="1" applyAlignment="1" applyProtection="1">
      <alignment horizontal="center" vertical="center"/>
      <protection locked="0"/>
    </xf>
    <xf numFmtId="0" fontId="42" fillId="0" borderId="0" xfId="17" applyFont="1" applyAlignment="1" applyProtection="1">
      <alignment horizontal="center" vertical="center"/>
      <protection locked="0"/>
    </xf>
    <xf numFmtId="41" fontId="84" fillId="0" borderId="0" xfId="19" applyNumberFormat="1" applyFont="1" applyFill="1" applyBorder="1" applyAlignment="1" applyProtection="1">
      <alignment horizontal="right" vertical="center"/>
    </xf>
    <xf numFmtId="0" fontId="100" fillId="0" borderId="0" xfId="17" applyFont="1" applyProtection="1">
      <alignment vertical="center"/>
      <protection locked="0"/>
    </xf>
    <xf numFmtId="0" fontId="91" fillId="0" borderId="3" xfId="17" applyFont="1" applyBorder="1" applyAlignment="1" applyProtection="1">
      <alignment vertical="top"/>
      <protection locked="0"/>
    </xf>
    <xf numFmtId="0" fontId="91" fillId="0" borderId="6" xfId="17" applyFont="1" applyBorder="1" applyAlignment="1" applyProtection="1">
      <alignment vertical="top"/>
      <protection locked="0"/>
    </xf>
    <xf numFmtId="0" fontId="91" fillId="0" borderId="6" xfId="17" applyFont="1" applyBorder="1" applyAlignment="1" applyProtection="1">
      <alignment horizontal="right" vertical="center"/>
      <protection locked="0"/>
    </xf>
    <xf numFmtId="0" fontId="91" fillId="0" borderId="0" xfId="17" applyFont="1" applyAlignment="1" applyProtection="1">
      <alignment vertical="top"/>
      <protection locked="0"/>
    </xf>
    <xf numFmtId="0" fontId="91" fillId="0" borderId="0" xfId="17" applyFont="1" applyAlignment="1" applyProtection="1">
      <alignment horizontal="right" vertical="center"/>
      <protection locked="0"/>
    </xf>
    <xf numFmtId="0" fontId="91" fillId="0" borderId="0" xfId="17" applyFont="1" applyAlignment="1" applyProtection="1">
      <alignment horizontal="center" vertical="center"/>
      <protection locked="0"/>
    </xf>
    <xf numFmtId="0" fontId="95" fillId="0" borderId="0" xfId="17" applyFont="1" applyAlignment="1" applyProtection="1">
      <alignment horizontal="center" vertical="center"/>
      <protection locked="0"/>
    </xf>
    <xf numFmtId="0" fontId="42" fillId="0" borderId="0" xfId="17" applyFont="1" applyAlignment="1" applyProtection="1">
      <alignment horizontal="left" vertical="center"/>
      <protection locked="0"/>
    </xf>
    <xf numFmtId="0" fontId="18" fillId="0" borderId="0" xfId="17" applyAlignment="1" applyProtection="1">
      <alignment horizontal="left" vertical="top" wrapText="1"/>
      <protection locked="0"/>
    </xf>
    <xf numFmtId="0" fontId="84" fillId="3" borderId="3" xfId="17" applyFont="1" applyFill="1" applyBorder="1" applyAlignment="1" applyProtection="1">
      <alignment horizontal="right" vertical="center"/>
      <protection locked="0"/>
    </xf>
    <xf numFmtId="0" fontId="90" fillId="0" borderId="0" xfId="27" applyFont="1">
      <alignment vertical="center"/>
    </xf>
    <xf numFmtId="0" fontId="91" fillId="0" borderId="0" xfId="27" applyFont="1">
      <alignment vertical="center"/>
    </xf>
    <xf numFmtId="0" fontId="5" fillId="0" borderId="0" xfId="27">
      <alignment vertical="center"/>
    </xf>
    <xf numFmtId="0" fontId="70" fillId="0" borderId="0" xfId="27" applyFont="1" applyAlignment="1">
      <alignment horizontal="center" vertical="center"/>
    </xf>
    <xf numFmtId="0" fontId="93" fillId="0" borderId="0" xfId="27" applyFont="1" applyAlignment="1">
      <alignment horizontal="center" vertical="center"/>
    </xf>
    <xf numFmtId="0" fontId="93" fillId="0" borderId="0" xfId="27" applyFont="1" applyAlignment="1">
      <alignment horizontal="center" vertical="center" shrinkToFit="1"/>
    </xf>
    <xf numFmtId="0" fontId="95" fillId="0" borderId="0" xfId="27" applyFont="1">
      <alignment vertical="center"/>
    </xf>
    <xf numFmtId="0" fontId="86" fillId="6" borderId="58" xfId="27" applyFont="1" applyFill="1" applyBorder="1" applyAlignment="1">
      <alignment horizontal="center" vertical="center"/>
    </xf>
    <xf numFmtId="0" fontId="57" fillId="6" borderId="59" xfId="27" applyFont="1" applyFill="1" applyBorder="1" applyAlignment="1">
      <alignment horizontal="center" vertical="center"/>
    </xf>
    <xf numFmtId="0" fontId="86" fillId="6" borderId="38" xfId="27" applyFont="1" applyFill="1" applyBorder="1" applyAlignment="1">
      <alignment horizontal="center" vertical="center"/>
    </xf>
    <xf numFmtId="176" fontId="57" fillId="0" borderId="60" xfId="27" applyNumberFormat="1" applyFont="1" applyBorder="1" applyAlignment="1">
      <alignment horizontal="center" vertical="center" shrinkToFit="1"/>
    </xf>
    <xf numFmtId="176" fontId="5" fillId="0" borderId="0" xfId="27" applyNumberFormat="1" applyAlignment="1">
      <alignment horizontal="center" vertical="center" shrinkToFit="1"/>
    </xf>
    <xf numFmtId="176" fontId="98" fillId="0" borderId="0" xfId="27" applyNumberFormat="1" applyFont="1" applyAlignment="1">
      <alignment horizontal="center" vertical="center"/>
    </xf>
    <xf numFmtId="0" fontId="57" fillId="0" borderId="0" xfId="27" applyFont="1" applyProtection="1">
      <alignment vertical="center"/>
      <protection locked="0"/>
    </xf>
    <xf numFmtId="0" fontId="95" fillId="0" borderId="0" xfId="27" applyFont="1" applyProtection="1">
      <alignment vertical="center"/>
      <protection locked="0"/>
    </xf>
    <xf numFmtId="0" fontId="95" fillId="0" borderId="0" xfId="27" applyFont="1" applyAlignment="1" applyProtection="1">
      <alignment vertical="center" shrinkToFit="1"/>
      <protection locked="0"/>
    </xf>
    <xf numFmtId="0" fontId="5" fillId="0" borderId="0" xfId="27" applyProtection="1">
      <alignment vertical="center"/>
      <protection locked="0"/>
    </xf>
    <xf numFmtId="0" fontId="91" fillId="0" borderId="0" xfId="27" applyFont="1" applyProtection="1">
      <alignment vertical="center"/>
      <protection locked="0"/>
    </xf>
    <xf numFmtId="0" fontId="91" fillId="0" borderId="0" xfId="27" applyFont="1" applyAlignment="1" applyProtection="1">
      <alignment horizontal="left" vertical="center" wrapText="1" shrinkToFit="1"/>
      <protection locked="0"/>
    </xf>
    <xf numFmtId="0" fontId="91" fillId="0" borderId="0" xfId="27" applyFont="1" applyAlignment="1" applyProtection="1">
      <alignment horizontal="left" vertical="center" shrinkToFit="1"/>
      <protection locked="0"/>
    </xf>
    <xf numFmtId="0" fontId="57" fillId="0" borderId="0" xfId="27" applyFont="1">
      <alignment vertical="center"/>
    </xf>
    <xf numFmtId="41" fontId="95" fillId="0" borderId="0" xfId="27" applyNumberFormat="1" applyFont="1" applyAlignment="1">
      <alignment horizontal="center" vertical="center"/>
    </xf>
    <xf numFmtId="0" fontId="53" fillId="0" borderId="0" xfId="27" applyFont="1">
      <alignment vertical="center"/>
    </xf>
    <xf numFmtId="0" fontId="29" fillId="0" borderId="0" xfId="27" applyFont="1">
      <alignment vertical="center"/>
    </xf>
    <xf numFmtId="0" fontId="57" fillId="0" borderId="0" xfId="27" applyFont="1" applyAlignment="1">
      <alignment horizontal="left" vertical="center"/>
    </xf>
    <xf numFmtId="0" fontId="5" fillId="0" borderId="0" xfId="27" applyAlignment="1">
      <alignment horizontal="left" vertical="center"/>
    </xf>
    <xf numFmtId="41" fontId="57" fillId="0" borderId="0" xfId="27" applyNumberFormat="1" applyFont="1" applyAlignment="1">
      <alignment horizontal="center" vertical="center"/>
    </xf>
    <xf numFmtId="0" fontId="84" fillId="0" borderId="0" xfId="27" applyFont="1">
      <alignment vertical="center"/>
    </xf>
    <xf numFmtId="0" fontId="5" fillId="0" borderId="0" xfId="27" applyAlignment="1">
      <alignment horizontal="center" vertical="center"/>
    </xf>
    <xf numFmtId="0" fontId="57" fillId="0" borderId="5" xfId="27" applyFont="1" applyBorder="1">
      <alignment vertical="center"/>
    </xf>
    <xf numFmtId="0" fontId="57" fillId="0" borderId="4" xfId="27" applyFont="1" applyBorder="1">
      <alignment vertical="center"/>
    </xf>
    <xf numFmtId="0" fontId="84" fillId="0" borderId="4" xfId="27" applyFont="1" applyBorder="1">
      <alignment vertical="center"/>
    </xf>
    <xf numFmtId="0" fontId="57" fillId="0" borderId="10" xfId="27" applyFont="1" applyBorder="1">
      <alignment vertical="center"/>
    </xf>
    <xf numFmtId="0" fontId="57" fillId="0" borderId="13" xfId="27" applyFont="1" applyBorder="1">
      <alignment vertical="center"/>
    </xf>
    <xf numFmtId="0" fontId="57" fillId="0" borderId="14" xfId="27" applyFont="1" applyBorder="1">
      <alignment vertical="center"/>
    </xf>
    <xf numFmtId="0" fontId="5" fillId="6" borderId="0" xfId="27" applyFill="1" applyProtection="1">
      <alignment vertical="center"/>
      <protection locked="0"/>
    </xf>
    <xf numFmtId="0" fontId="57" fillId="0" borderId="15" xfId="27" applyFont="1" applyBorder="1" applyAlignment="1">
      <alignment horizontal="left" vertical="center"/>
    </xf>
    <xf numFmtId="0" fontId="57" fillId="0" borderId="8" xfId="27" applyFont="1" applyBorder="1" applyAlignment="1">
      <alignment horizontal="left" vertical="center"/>
    </xf>
    <xf numFmtId="0" fontId="57" fillId="0" borderId="9" xfId="27" applyFont="1" applyBorder="1" applyAlignment="1">
      <alignment horizontal="left" vertical="center"/>
    </xf>
    <xf numFmtId="0" fontId="57" fillId="0" borderId="15" xfId="27" applyFont="1" applyBorder="1">
      <alignment vertical="center"/>
    </xf>
    <xf numFmtId="0" fontId="57" fillId="0" borderId="8" xfId="27" applyFont="1" applyBorder="1">
      <alignment vertical="center"/>
    </xf>
    <xf numFmtId="0" fontId="57" fillId="0" borderId="9" xfId="27" applyFont="1" applyBorder="1">
      <alignment vertical="center"/>
    </xf>
    <xf numFmtId="0" fontId="91" fillId="0" borderId="0" xfId="27" applyFont="1" applyAlignment="1">
      <alignment horizontal="left" vertical="center"/>
    </xf>
    <xf numFmtId="38" fontId="7" fillId="3" borderId="1" xfId="3" applyFont="1" applyFill="1" applyBorder="1" applyAlignment="1" applyProtection="1">
      <alignment horizontal="right" vertical="center"/>
      <protection locked="0"/>
    </xf>
    <xf numFmtId="38" fontId="7" fillId="0" borderId="1" xfId="3" applyFont="1" applyFill="1" applyBorder="1" applyAlignment="1">
      <alignment horizontal="right" vertical="center"/>
    </xf>
    <xf numFmtId="38" fontId="7" fillId="3" borderId="2" xfId="3" applyFont="1" applyFill="1" applyBorder="1" applyAlignment="1" applyProtection="1">
      <alignment horizontal="right" vertical="center"/>
      <protection locked="0"/>
    </xf>
    <xf numFmtId="38" fontId="7" fillId="0" borderId="2" xfId="0" applyNumberFormat="1" applyFont="1" applyBorder="1" applyAlignment="1">
      <alignment horizontal="right" vertical="center"/>
    </xf>
    <xf numFmtId="0" fontId="53" fillId="0" borderId="15" xfId="0" applyFont="1" applyBorder="1" applyAlignment="1">
      <alignment horizontal="left" vertical="center"/>
    </xf>
    <xf numFmtId="0" fontId="53" fillId="0" borderId="46" xfId="0" applyFont="1" applyBorder="1" applyAlignment="1">
      <alignment horizontal="left" vertical="center" shrinkToFit="1"/>
    </xf>
    <xf numFmtId="41" fontId="53" fillId="0" borderId="46" xfId="0" applyNumberFormat="1" applyFont="1" applyBorder="1" applyAlignment="1">
      <alignment vertical="center"/>
    </xf>
    <xf numFmtId="0" fontId="53" fillId="0" borderId="50" xfId="0" applyFont="1" applyBorder="1" applyAlignment="1">
      <alignment horizontal="left" vertical="center" shrinkToFit="1"/>
    </xf>
    <xf numFmtId="41" fontId="53" fillId="0" borderId="50" xfId="0" applyNumberFormat="1" applyFont="1" applyBorder="1" applyAlignment="1">
      <alignment vertical="center"/>
    </xf>
    <xf numFmtId="0" fontId="53" fillId="0" borderId="61" xfId="0" applyFont="1" applyBorder="1" applyAlignment="1">
      <alignment horizontal="left" vertical="center" shrinkToFit="1"/>
    </xf>
    <xf numFmtId="41" fontId="53" fillId="0" borderId="73" xfId="0" applyNumberFormat="1" applyFont="1" applyBorder="1" applyAlignment="1">
      <alignment horizontal="left" vertical="center"/>
    </xf>
    <xf numFmtId="41" fontId="53" fillId="0" borderId="74" xfId="0" applyNumberFormat="1" applyFont="1" applyBorder="1" applyAlignment="1">
      <alignment horizontal="left" vertical="center"/>
    </xf>
    <xf numFmtId="41" fontId="53" fillId="0" borderId="61" xfId="0" applyNumberFormat="1" applyFont="1" applyBorder="1" applyAlignment="1">
      <alignment vertical="center"/>
    </xf>
    <xf numFmtId="0" fontId="53" fillId="0" borderId="1" xfId="0" applyFont="1" applyBorder="1" applyAlignment="1">
      <alignment horizontal="left" vertical="center" shrinkToFit="1"/>
    </xf>
    <xf numFmtId="181" fontId="53" fillId="0" borderId="46" xfId="0" applyNumberFormat="1" applyFont="1" applyBorder="1" applyAlignment="1">
      <alignment vertical="center" shrinkToFit="1"/>
    </xf>
    <xf numFmtId="182" fontId="53" fillId="0" borderId="1" xfId="0" applyNumberFormat="1" applyFont="1" applyBorder="1" applyAlignment="1">
      <alignment vertical="center" shrinkToFit="1"/>
    </xf>
    <xf numFmtId="181" fontId="53" fillId="0" borderId="57" xfId="0" applyNumberFormat="1" applyFont="1" applyBorder="1" applyAlignment="1">
      <alignment vertical="center" shrinkToFit="1"/>
    </xf>
    <xf numFmtId="182" fontId="53" fillId="0" borderId="50" xfId="0" applyNumberFormat="1" applyFont="1" applyBorder="1" applyAlignment="1">
      <alignment vertical="center" shrinkToFit="1"/>
    </xf>
    <xf numFmtId="181" fontId="53" fillId="0" borderId="50" xfId="0" applyNumberFormat="1" applyFont="1" applyBorder="1" applyAlignment="1">
      <alignment vertical="center" shrinkToFit="1"/>
    </xf>
    <xf numFmtId="0" fontId="53" fillId="0" borderId="57" xfId="0" applyFont="1" applyBorder="1" applyAlignment="1">
      <alignment horizontal="left" vertical="center" shrinkToFit="1"/>
    </xf>
    <xf numFmtId="183" fontId="53" fillId="0" borderId="1" xfId="0" applyNumberFormat="1" applyFont="1" applyBorder="1" applyAlignment="1">
      <alignment vertical="center" shrinkToFit="1"/>
    </xf>
    <xf numFmtId="183" fontId="53" fillId="0" borderId="50" xfId="0" applyNumberFormat="1" applyFont="1" applyBorder="1" applyAlignment="1">
      <alignment vertical="center" shrinkToFit="1"/>
    </xf>
    <xf numFmtId="0" fontId="53" fillId="0" borderId="46" xfId="0" applyFont="1" applyBorder="1" applyAlignment="1">
      <alignment horizontal="center" vertical="center" shrinkToFit="1"/>
    </xf>
    <xf numFmtId="187" fontId="53" fillId="0" borderId="46" xfId="0" applyNumberFormat="1" applyFont="1" applyBorder="1" applyAlignment="1">
      <alignment vertical="center" shrinkToFit="1"/>
    </xf>
    <xf numFmtId="0" fontId="53" fillId="0" borderId="50" xfId="0" applyFont="1" applyBorder="1" applyAlignment="1">
      <alignment horizontal="center" vertical="center" shrinkToFit="1"/>
    </xf>
    <xf numFmtId="187" fontId="53" fillId="0" borderId="50" xfId="0" applyNumberFormat="1" applyFont="1" applyBorder="1" applyAlignment="1">
      <alignment vertical="center" shrinkToFit="1"/>
    </xf>
    <xf numFmtId="0" fontId="53" fillId="0" borderId="2" xfId="0" applyFont="1" applyBorder="1" applyAlignment="1">
      <alignment horizontal="center" vertical="center"/>
    </xf>
    <xf numFmtId="188" fontId="53" fillId="0" borderId="2" xfId="0" applyNumberFormat="1" applyFont="1" applyBorder="1" applyAlignment="1">
      <alignment horizontal="center" vertical="center" shrinkToFit="1"/>
    </xf>
    <xf numFmtId="176" fontId="98" fillId="0" borderId="42" xfId="27" applyNumberFormat="1" applyFont="1" applyBorder="1" applyAlignment="1">
      <alignment horizontal="center" vertical="center"/>
    </xf>
    <xf numFmtId="177" fontId="7" fillId="0" borderId="22" xfId="0" applyNumberFormat="1" applyFont="1" applyBorder="1" applyAlignment="1">
      <alignment vertical="center"/>
    </xf>
    <xf numFmtId="177" fontId="7" fillId="0" borderId="69" xfId="0" applyNumberFormat="1" applyFont="1" applyBorder="1" applyAlignment="1">
      <alignment vertical="center"/>
    </xf>
    <xf numFmtId="55" fontId="7" fillId="3" borderId="2" xfId="0" applyNumberFormat="1" applyFont="1" applyFill="1" applyBorder="1" applyAlignment="1" applyProtection="1">
      <alignment horizontal="center" vertical="center"/>
      <protection locked="0"/>
    </xf>
    <xf numFmtId="0" fontId="53" fillId="0" borderId="27" xfId="0" applyFont="1" applyBorder="1" applyAlignment="1">
      <alignment horizontal="left" vertical="center"/>
    </xf>
    <xf numFmtId="0" fontId="53" fillId="0" borderId="26" xfId="0" applyFont="1" applyBorder="1" applyAlignment="1">
      <alignment horizontal="left" vertical="center"/>
    </xf>
    <xf numFmtId="0" fontId="53" fillId="0" borderId="32" xfId="0" applyFont="1" applyBorder="1" applyAlignment="1">
      <alignment horizontal="left" vertical="center"/>
    </xf>
    <xf numFmtId="0" fontId="39" fillId="0" borderId="0" xfId="0" applyFont="1" applyAlignment="1">
      <alignment horizontal="center" vertical="center"/>
    </xf>
    <xf numFmtId="0" fontId="41" fillId="0" borderId="8" xfId="0" applyFont="1" applyBorder="1" applyAlignment="1">
      <alignment horizontal="center" vertical="center"/>
    </xf>
    <xf numFmtId="0" fontId="53" fillId="0" borderId="28" xfId="0" applyFont="1" applyBorder="1" applyAlignment="1">
      <alignment horizontal="left" vertical="center"/>
    </xf>
    <xf numFmtId="0" fontId="53" fillId="0" borderId="29" xfId="0" applyFont="1" applyBorder="1" applyAlignment="1">
      <alignment horizontal="left" vertical="center"/>
    </xf>
    <xf numFmtId="0" fontId="53" fillId="0" borderId="30" xfId="0" applyFont="1" applyBorder="1" applyAlignment="1">
      <alignment horizontal="left" vertical="center"/>
    </xf>
    <xf numFmtId="0" fontId="53" fillId="0" borderId="34" xfId="0" applyFont="1" applyBorder="1" applyAlignment="1">
      <alignment horizontal="left" vertical="center"/>
    </xf>
    <xf numFmtId="0" fontId="53" fillId="0" borderId="35" xfId="0" applyFont="1" applyBorder="1" applyAlignment="1">
      <alignment horizontal="left" vertical="center"/>
    </xf>
    <xf numFmtId="0" fontId="53" fillId="0" borderId="36" xfId="0" applyFont="1" applyBorder="1" applyAlignment="1">
      <alignment horizontal="left" vertical="center"/>
    </xf>
    <xf numFmtId="0" fontId="53" fillId="0" borderId="51" xfId="0" applyFont="1" applyBorder="1" applyAlignment="1">
      <alignment horizontal="center" vertical="center"/>
    </xf>
    <xf numFmtId="0" fontId="53" fillId="0" borderId="52" xfId="0" applyFont="1" applyBorder="1" applyAlignment="1">
      <alignment horizontal="center" vertical="center"/>
    </xf>
    <xf numFmtId="0" fontId="53" fillId="0" borderId="53" xfId="0" applyFont="1" applyBorder="1" applyAlignment="1">
      <alignment horizontal="center" vertical="center"/>
    </xf>
    <xf numFmtId="0" fontId="53" fillId="6" borderId="38" xfId="0" applyFont="1" applyFill="1" applyBorder="1" applyAlignment="1">
      <alignment horizontal="left" vertical="center" shrinkToFit="1"/>
    </xf>
    <xf numFmtId="0" fontId="53" fillId="6" borderId="0" xfId="0" applyFont="1" applyFill="1" applyAlignment="1">
      <alignment horizontal="left" vertical="center" shrinkToFit="1"/>
    </xf>
    <xf numFmtId="0" fontId="53" fillId="6" borderId="39" xfId="0" applyFont="1" applyFill="1" applyBorder="1" applyAlignment="1">
      <alignment horizontal="left" vertical="center" shrinkToFit="1"/>
    </xf>
    <xf numFmtId="0" fontId="45" fillId="0" borderId="31" xfId="0" applyFont="1" applyBorder="1" applyAlignment="1">
      <alignment horizontal="center" vertical="center"/>
    </xf>
    <xf numFmtId="0" fontId="45" fillId="0" borderId="26" xfId="0" applyFont="1" applyBorder="1" applyAlignment="1">
      <alignment horizontal="center" vertical="center"/>
    </xf>
    <xf numFmtId="0" fontId="45" fillId="0" borderId="32" xfId="0" applyFont="1" applyBorder="1" applyAlignment="1">
      <alignment horizontal="center" vertical="center"/>
    </xf>
    <xf numFmtId="0" fontId="53" fillId="6" borderId="81" xfId="0" applyFont="1" applyFill="1" applyBorder="1" applyAlignment="1">
      <alignment horizontal="left" vertical="center" shrinkToFit="1"/>
    </xf>
    <xf numFmtId="0" fontId="53" fillId="6" borderId="4" xfId="0" applyFont="1" applyFill="1" applyBorder="1" applyAlignment="1">
      <alignment horizontal="left" vertical="center" shrinkToFit="1"/>
    </xf>
    <xf numFmtId="0" fontId="53" fillId="6" borderId="88" xfId="0" applyFont="1" applyFill="1" applyBorder="1" applyAlignment="1">
      <alignment horizontal="left" vertical="center" shrinkToFit="1"/>
    </xf>
    <xf numFmtId="180" fontId="41" fillId="0" borderId="89" xfId="0" applyNumberFormat="1" applyFont="1" applyBorder="1" applyAlignment="1">
      <alignment horizontal="center" vertical="center"/>
    </xf>
    <xf numFmtId="180" fontId="41" fillId="0" borderId="90" xfId="0" applyNumberFormat="1" applyFont="1" applyBorder="1" applyAlignment="1">
      <alignment horizontal="center" vertical="center"/>
    </xf>
    <xf numFmtId="180" fontId="41" fillId="0" borderId="91" xfId="0" applyNumberFormat="1" applyFont="1" applyBorder="1" applyAlignment="1">
      <alignment horizontal="center" vertical="center"/>
    </xf>
    <xf numFmtId="0" fontId="53" fillId="0" borderId="93" xfId="0" applyFont="1" applyBorder="1" applyAlignment="1">
      <alignment horizontal="left" vertical="center"/>
    </xf>
    <xf numFmtId="0" fontId="53" fillId="0" borderId="94" xfId="0" applyFont="1" applyBorder="1" applyAlignment="1">
      <alignment horizontal="left" vertical="center"/>
    </xf>
    <xf numFmtId="0" fontId="53" fillId="0" borderId="95" xfId="0" applyFont="1" applyBorder="1" applyAlignment="1">
      <alignment horizontal="left" vertical="center"/>
    </xf>
    <xf numFmtId="176" fontId="85" fillId="0" borderId="0" xfId="0" applyNumberFormat="1" applyFont="1" applyAlignment="1">
      <alignment horizontal="left" vertical="center" shrinkToFit="1"/>
    </xf>
    <xf numFmtId="41" fontId="53" fillId="9" borderId="3" xfId="0" applyNumberFormat="1" applyFont="1" applyFill="1" applyBorder="1" applyAlignment="1">
      <alignment horizontal="center" vertical="center"/>
    </xf>
    <xf numFmtId="41" fontId="53" fillId="9" borderId="6" xfId="0" applyNumberFormat="1" applyFont="1" applyFill="1" applyBorder="1" applyAlignment="1">
      <alignment horizontal="center" vertical="center"/>
    </xf>
    <xf numFmtId="41" fontId="53" fillId="9" borderId="7" xfId="0" applyNumberFormat="1" applyFont="1" applyFill="1" applyBorder="1" applyAlignment="1">
      <alignment horizontal="center" vertical="center"/>
    </xf>
    <xf numFmtId="0" fontId="53" fillId="0" borderId="5" xfId="0" applyFont="1" applyBorder="1" applyAlignment="1">
      <alignment horizontal="center" vertical="center"/>
    </xf>
    <xf numFmtId="0" fontId="53" fillId="0" borderId="4" xfId="0" applyFont="1" applyBorder="1" applyAlignment="1">
      <alignment horizontal="center" vertical="center"/>
    </xf>
    <xf numFmtId="0" fontId="53" fillId="0" borderId="10" xfId="0" applyFont="1" applyBorder="1" applyAlignment="1">
      <alignment horizontal="center" vertical="center"/>
    </xf>
    <xf numFmtId="0" fontId="53" fillId="0" borderId="15" xfId="0" applyFont="1" applyBorder="1" applyAlignment="1">
      <alignment horizontal="center" vertical="center"/>
    </xf>
    <xf numFmtId="0" fontId="53" fillId="0" borderId="8" xfId="0" applyFont="1" applyBorder="1" applyAlignment="1">
      <alignment horizontal="center" vertical="center"/>
    </xf>
    <xf numFmtId="0" fontId="53" fillId="0" borderId="9" xfId="0" applyFont="1" applyBorder="1" applyAlignment="1">
      <alignment horizontal="center" vertical="center"/>
    </xf>
    <xf numFmtId="0" fontId="53" fillId="9" borderId="3" xfId="0" applyFont="1" applyFill="1" applyBorder="1" applyAlignment="1">
      <alignment horizontal="center" vertical="center"/>
    </xf>
    <xf numFmtId="0" fontId="53" fillId="9" borderId="7" xfId="0" applyFont="1" applyFill="1" applyBorder="1" applyAlignment="1">
      <alignment horizontal="center" vertical="center"/>
    </xf>
    <xf numFmtId="0" fontId="53" fillId="9" borderId="6" xfId="0" applyFont="1" applyFill="1" applyBorder="1" applyAlignment="1">
      <alignment horizontal="center" vertical="center"/>
    </xf>
    <xf numFmtId="0" fontId="53" fillId="0" borderId="5" xfId="0" applyFont="1" applyBorder="1" applyAlignment="1">
      <alignment horizontal="left" vertical="center"/>
    </xf>
    <xf numFmtId="0" fontId="53" fillId="0" borderId="10" xfId="0" applyFont="1" applyBorder="1" applyAlignment="1">
      <alignment horizontal="left" vertical="center"/>
    </xf>
    <xf numFmtId="0" fontId="53" fillId="0" borderId="47" xfId="0" applyFont="1" applyBorder="1" applyAlignment="1">
      <alignment horizontal="left" vertical="center"/>
    </xf>
    <xf numFmtId="0" fontId="53" fillId="0" borderId="48" xfId="0" applyFont="1" applyBorder="1" applyAlignment="1">
      <alignment horizontal="left" vertical="center"/>
    </xf>
    <xf numFmtId="0" fontId="53" fillId="0" borderId="49" xfId="0" applyFont="1" applyBorder="1" applyAlignment="1">
      <alignment horizontal="left" vertical="center"/>
    </xf>
    <xf numFmtId="41" fontId="53" fillId="0" borderId="47" xfId="0" applyNumberFormat="1" applyFont="1" applyBorder="1" applyAlignment="1">
      <alignment horizontal="left" vertical="center"/>
    </xf>
    <xf numFmtId="41" fontId="53" fillId="0" borderId="49" xfId="0" applyNumberFormat="1" applyFont="1" applyBorder="1" applyAlignment="1">
      <alignment horizontal="left" vertical="center"/>
    </xf>
    <xf numFmtId="0" fontId="53" fillId="0" borderId="51" xfId="0" applyFont="1" applyBorder="1" applyAlignment="1">
      <alignment horizontal="left" vertical="center"/>
    </xf>
    <xf numFmtId="0" fontId="53" fillId="0" borderId="53" xfId="0" applyFont="1" applyBorder="1" applyAlignment="1">
      <alignment horizontal="left" vertical="center"/>
    </xf>
    <xf numFmtId="0" fontId="53" fillId="0" borderId="52" xfId="0" applyFont="1" applyBorder="1" applyAlignment="1">
      <alignment horizontal="left" vertical="center"/>
    </xf>
    <xf numFmtId="41" fontId="53" fillId="0" borderId="51" xfId="0" applyNumberFormat="1" applyFont="1" applyBorder="1" applyAlignment="1">
      <alignment horizontal="left" vertical="center"/>
    </xf>
    <xf numFmtId="41" fontId="53" fillId="0" borderId="53" xfId="0" applyNumberFormat="1" applyFont="1" applyBorder="1" applyAlignment="1">
      <alignment horizontal="left" vertical="center"/>
    </xf>
    <xf numFmtId="0" fontId="53" fillId="0" borderId="15" xfId="0" applyFont="1" applyBorder="1" applyAlignment="1">
      <alignment horizontal="left" vertical="center"/>
    </xf>
    <xf numFmtId="0" fontId="53" fillId="0" borderId="9" xfId="0" applyFont="1" applyBorder="1" applyAlignment="1">
      <alignment horizontal="left" vertical="center"/>
    </xf>
    <xf numFmtId="41" fontId="53" fillId="0" borderId="72" xfId="0" applyNumberFormat="1" applyFont="1" applyBorder="1" applyAlignment="1">
      <alignment horizontal="left" vertical="center"/>
    </xf>
    <xf numFmtId="41" fontId="53" fillId="0" borderId="74" xfId="0" applyNumberFormat="1" applyFont="1" applyBorder="1" applyAlignment="1">
      <alignment horizontal="left" vertical="center"/>
    </xf>
    <xf numFmtId="41" fontId="53" fillId="0" borderId="51" xfId="0" applyNumberFormat="1" applyFont="1" applyBorder="1" applyAlignment="1">
      <alignment horizontal="center" vertical="center"/>
    </xf>
    <xf numFmtId="41" fontId="53" fillId="0" borderId="53" xfId="0" applyNumberFormat="1" applyFont="1" applyBorder="1" applyAlignment="1">
      <alignment horizontal="center" vertical="center"/>
    </xf>
    <xf numFmtId="0" fontId="44" fillId="9" borderId="1" xfId="0" applyFont="1" applyFill="1" applyBorder="1" applyAlignment="1">
      <alignment horizontal="center" vertical="center" wrapText="1"/>
    </xf>
    <xf numFmtId="0" fontId="86" fillId="9" borderId="23" xfId="0" applyFont="1" applyFill="1" applyBorder="1" applyAlignment="1">
      <alignment horizontal="center" vertical="center" wrapText="1"/>
    </xf>
    <xf numFmtId="0" fontId="53" fillId="9" borderId="5" xfId="0" applyFont="1" applyFill="1" applyBorder="1" applyAlignment="1">
      <alignment horizontal="center" vertical="center"/>
    </xf>
    <xf numFmtId="0" fontId="53" fillId="9" borderId="10" xfId="0" applyFont="1" applyFill="1" applyBorder="1" applyAlignment="1">
      <alignment horizontal="center" vertical="center"/>
    </xf>
    <xf numFmtId="0" fontId="53" fillId="9" borderId="15" xfId="0" applyFont="1" applyFill="1" applyBorder="1" applyAlignment="1">
      <alignment horizontal="center" vertical="center"/>
    </xf>
    <xf numFmtId="0" fontId="53" fillId="9" borderId="9" xfId="0" applyFont="1" applyFill="1" applyBorder="1" applyAlignment="1">
      <alignment horizontal="center" vertical="center"/>
    </xf>
    <xf numFmtId="41" fontId="53" fillId="0" borderId="47" xfId="0" applyNumberFormat="1" applyFont="1" applyBorder="1" applyAlignment="1">
      <alignment horizontal="center" vertical="center"/>
    </xf>
    <xf numFmtId="41" fontId="53" fillId="0" borderId="49" xfId="0" applyNumberFormat="1" applyFont="1" applyBorder="1" applyAlignment="1">
      <alignment horizontal="center" vertical="center"/>
    </xf>
    <xf numFmtId="0" fontId="53" fillId="9" borderId="1" xfId="0" applyFont="1" applyFill="1" applyBorder="1" applyAlignment="1">
      <alignment horizontal="center" vertical="center" wrapText="1"/>
    </xf>
    <xf numFmtId="0" fontId="53" fillId="9" borderId="22" xfId="0" applyFont="1" applyFill="1" applyBorder="1" applyAlignment="1">
      <alignment horizontal="center" vertical="center" wrapText="1"/>
    </xf>
    <xf numFmtId="0" fontId="53" fillId="9" borderId="10" xfId="0" applyFont="1" applyFill="1" applyBorder="1" applyAlignment="1">
      <alignment horizontal="center" vertical="center" wrapText="1"/>
    </xf>
    <xf numFmtId="0" fontId="53" fillId="9" borderId="9"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18" fillId="9" borderId="7" xfId="0" applyFont="1" applyFill="1" applyBorder="1" applyAlignment="1">
      <alignment horizontal="center" vertical="center" wrapText="1"/>
    </xf>
    <xf numFmtId="0" fontId="44" fillId="9" borderId="22" xfId="0" applyFont="1" applyFill="1" applyBorder="1" applyAlignment="1">
      <alignment horizontal="center" vertical="center" wrapText="1"/>
    </xf>
    <xf numFmtId="0" fontId="18" fillId="0" borderId="0" xfId="0" applyFont="1" applyAlignment="1">
      <alignment horizontal="left" vertical="center" shrinkToFit="1"/>
    </xf>
    <xf numFmtId="0" fontId="55" fillId="0" borderId="2" xfId="0" applyFont="1" applyBorder="1" applyAlignment="1">
      <alignment horizontal="left" vertical="top" wrapText="1"/>
    </xf>
    <xf numFmtId="0" fontId="18" fillId="0" borderId="6" xfId="0" applyFont="1" applyBorder="1" applyAlignment="1">
      <alignment horizontal="left" vertical="center" shrinkToFit="1"/>
    </xf>
    <xf numFmtId="0" fontId="53" fillId="0" borderId="0" xfId="0" applyFont="1" applyAlignment="1">
      <alignment horizontal="left" vertical="center" shrinkToFit="1"/>
    </xf>
    <xf numFmtId="41" fontId="53" fillId="0" borderId="96" xfId="0" applyNumberFormat="1" applyFont="1" applyBorder="1" applyAlignment="1">
      <alignment horizontal="center" vertical="center"/>
    </xf>
    <xf numFmtId="41" fontId="53" fillId="0" borderId="97" xfId="0" applyNumberFormat="1" applyFont="1" applyBorder="1" applyAlignment="1">
      <alignment horizontal="center" vertical="center"/>
    </xf>
    <xf numFmtId="41" fontId="53" fillId="0" borderId="3" xfId="0" applyNumberFormat="1" applyFont="1" applyBorder="1" applyAlignment="1">
      <alignment horizontal="center" vertical="center"/>
    </xf>
    <xf numFmtId="41" fontId="53" fillId="0" borderId="7" xfId="0" applyNumberFormat="1" applyFont="1" applyBorder="1" applyAlignment="1">
      <alignment horizontal="center" vertical="center"/>
    </xf>
    <xf numFmtId="0" fontId="53" fillId="11" borderId="1" xfId="0" applyFont="1" applyFill="1" applyBorder="1" applyAlignment="1">
      <alignment horizontal="center" vertical="center" wrapText="1"/>
    </xf>
    <xf numFmtId="0" fontId="53" fillId="11" borderId="22" xfId="0" applyFont="1" applyFill="1" applyBorder="1" applyAlignment="1">
      <alignment horizontal="center" vertical="center" wrapText="1"/>
    </xf>
    <xf numFmtId="0" fontId="53" fillId="11" borderId="6" xfId="0" applyFont="1" applyFill="1" applyBorder="1" applyAlignment="1">
      <alignment horizontal="center" vertical="center" wrapText="1"/>
    </xf>
    <xf numFmtId="0" fontId="53" fillId="11" borderId="7" xfId="0" applyFont="1" applyFill="1" applyBorder="1" applyAlignment="1">
      <alignment horizontal="center" vertical="center" wrapText="1"/>
    </xf>
    <xf numFmtId="0" fontId="53" fillId="13" borderId="3" xfId="0" applyFont="1" applyFill="1" applyBorder="1" applyAlignment="1">
      <alignment horizontal="left" vertical="center"/>
    </xf>
    <xf numFmtId="0" fontId="53" fillId="13" borderId="6" xfId="0" applyFont="1" applyFill="1" applyBorder="1" applyAlignment="1">
      <alignment horizontal="left" vertical="center"/>
    </xf>
    <xf numFmtId="0" fontId="53" fillId="13" borderId="7" xfId="0" applyFont="1" applyFill="1" applyBorder="1" applyAlignment="1">
      <alignment horizontal="left" vertical="center"/>
    </xf>
    <xf numFmtId="0" fontId="0" fillId="12" borderId="2" xfId="0" applyFill="1" applyBorder="1" applyAlignment="1">
      <alignment horizontal="center" vertical="center"/>
    </xf>
    <xf numFmtId="0" fontId="0" fillId="0" borderId="2" xfId="0" applyBorder="1" applyAlignment="1">
      <alignment horizontal="left"/>
    </xf>
    <xf numFmtId="0" fontId="57" fillId="0" borderId="5" xfId="0" applyFont="1" applyBorder="1" applyAlignment="1">
      <alignment horizontal="left"/>
    </xf>
    <xf numFmtId="0" fontId="0" fillId="0" borderId="4" xfId="0" applyBorder="1" applyAlignment="1">
      <alignment horizontal="left"/>
    </xf>
    <xf numFmtId="0" fontId="0" fillId="0" borderId="10" xfId="0" applyBorder="1" applyAlignment="1">
      <alignment horizontal="left"/>
    </xf>
    <xf numFmtId="0" fontId="0" fillId="0" borderId="13" xfId="0" applyBorder="1" applyAlignment="1">
      <alignment horizontal="left"/>
    </xf>
    <xf numFmtId="0" fontId="0" fillId="0" borderId="0" xfId="0"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6" fillId="0" borderId="4" xfId="0" applyFont="1" applyBorder="1" applyAlignment="1">
      <alignment horizontal="left" vertical="center"/>
    </xf>
    <xf numFmtId="0" fontId="53" fillId="0" borderId="4" xfId="0" applyFont="1" applyBorder="1" applyAlignment="1">
      <alignment horizontal="left" vertical="center"/>
    </xf>
    <xf numFmtId="0" fontId="87" fillId="0" borderId="5" xfId="0" applyFont="1" applyBorder="1" applyAlignment="1">
      <alignment horizontal="left" vertical="center"/>
    </xf>
    <xf numFmtId="0" fontId="87" fillId="0" borderId="4" xfId="0" applyFont="1" applyBorder="1" applyAlignment="1">
      <alignment horizontal="left" vertical="center"/>
    </xf>
    <xf numFmtId="0" fontId="87" fillId="0" borderId="10" xfId="0" applyFont="1" applyBorder="1" applyAlignment="1">
      <alignment horizontal="left" vertical="center"/>
    </xf>
    <xf numFmtId="0" fontId="87" fillId="0" borderId="15" xfId="0" applyFont="1" applyBorder="1" applyAlignment="1">
      <alignment horizontal="left" vertical="center"/>
    </xf>
    <xf numFmtId="0" fontId="87" fillId="0" borderId="8" xfId="0" applyFont="1" applyBorder="1" applyAlignment="1">
      <alignment horizontal="left" vertical="center"/>
    </xf>
    <xf numFmtId="0" fontId="87" fillId="0" borderId="9" xfId="0" applyFont="1" applyBorder="1" applyAlignment="1">
      <alignment horizontal="left" vertical="center"/>
    </xf>
    <xf numFmtId="0" fontId="53" fillId="13" borderId="2" xfId="0" applyFont="1" applyFill="1" applyBorder="1" applyAlignment="1">
      <alignment vertical="center"/>
    </xf>
    <xf numFmtId="0" fontId="89" fillId="0" borderId="2" xfId="0" applyFont="1" applyBorder="1" applyAlignment="1">
      <alignment horizontal="left" vertical="top" wrapText="1"/>
    </xf>
    <xf numFmtId="0" fontId="19" fillId="0" borderId="1" xfId="11" applyFont="1" applyBorder="1" applyAlignment="1">
      <alignment horizontal="center" vertical="center" wrapText="1"/>
    </xf>
    <xf numFmtId="0" fontId="19" fillId="0" borderId="22" xfId="11" applyFont="1" applyBorder="1" applyAlignment="1">
      <alignment horizontal="center" vertical="center" wrapText="1"/>
    </xf>
    <xf numFmtId="0" fontId="7" fillId="2" borderId="5" xfId="11" applyFont="1" applyFill="1" applyBorder="1" applyAlignment="1" applyProtection="1">
      <alignment horizontal="left" vertical="center"/>
      <protection locked="0"/>
    </xf>
    <xf numFmtId="0" fontId="7" fillId="2" borderId="4" xfId="11" applyFont="1" applyFill="1" applyBorder="1" applyAlignment="1" applyProtection="1">
      <alignment horizontal="left" vertical="center"/>
      <protection locked="0"/>
    </xf>
    <xf numFmtId="0" fontId="7" fillId="2" borderId="10" xfId="11" applyFont="1" applyFill="1" applyBorder="1" applyAlignment="1" applyProtection="1">
      <alignment horizontal="left" vertical="center"/>
      <protection locked="0"/>
    </xf>
    <xf numFmtId="0" fontId="7" fillId="2" borderId="15" xfId="11" applyFont="1" applyFill="1" applyBorder="1" applyAlignment="1" applyProtection="1">
      <alignment horizontal="left" vertical="top" wrapText="1"/>
      <protection locked="0"/>
    </xf>
    <xf numFmtId="0" fontId="7" fillId="2" borderId="8" xfId="11" applyFont="1" applyFill="1" applyBorder="1" applyAlignment="1" applyProtection="1">
      <alignment horizontal="left" vertical="top" wrapText="1"/>
      <protection locked="0"/>
    </xf>
    <xf numFmtId="0" fontId="7" fillId="2" borderId="8" xfId="11" applyFont="1" applyFill="1" applyBorder="1" applyAlignment="1" applyProtection="1">
      <alignment horizontal="left" vertical="top"/>
      <protection locked="0"/>
    </xf>
    <xf numFmtId="0" fontId="7" fillId="2" borderId="9" xfId="11" applyFont="1" applyFill="1" applyBorder="1" applyAlignment="1" applyProtection="1">
      <alignment horizontal="left" vertical="top"/>
      <protection locked="0"/>
    </xf>
    <xf numFmtId="0" fontId="19" fillId="0" borderId="3" xfId="11" applyFont="1" applyBorder="1" applyAlignment="1">
      <alignment horizontal="center" vertical="center"/>
    </xf>
    <xf numFmtId="0" fontId="19" fillId="0" borderId="7" xfId="11" applyFont="1" applyBorder="1" applyAlignment="1">
      <alignment horizontal="center" vertical="center"/>
    </xf>
    <xf numFmtId="0" fontId="19" fillId="2" borderId="3" xfId="11" applyFont="1" applyFill="1" applyBorder="1" applyAlignment="1">
      <alignment horizontal="center" vertical="center"/>
    </xf>
    <xf numFmtId="0" fontId="19" fillId="2" borderId="6" xfId="11" applyFont="1" applyFill="1" applyBorder="1" applyAlignment="1">
      <alignment horizontal="center" vertical="center"/>
    </xf>
    <xf numFmtId="0" fontId="19" fillId="2" borderId="7" xfId="11" applyFont="1" applyFill="1" applyBorder="1" applyAlignment="1">
      <alignment horizontal="center" vertical="center"/>
    </xf>
    <xf numFmtId="0" fontId="20" fillId="0" borderId="0" xfId="11" applyFont="1" applyAlignment="1">
      <alignment horizontal="center" vertical="center" wrapText="1"/>
    </xf>
    <xf numFmtId="0" fontId="7" fillId="2" borderId="3" xfId="11" applyFont="1" applyFill="1" applyBorder="1" applyAlignment="1" applyProtection="1">
      <alignment horizontal="left" vertical="center"/>
      <protection locked="0"/>
    </xf>
    <xf numFmtId="0" fontId="7" fillId="2" borderId="6" xfId="11" applyFont="1" applyFill="1" applyBorder="1" applyAlignment="1" applyProtection="1">
      <alignment horizontal="left" vertical="center"/>
      <protection locked="0"/>
    </xf>
    <xf numFmtId="0" fontId="7" fillId="2" borderId="7" xfId="11" applyFont="1" applyFill="1" applyBorder="1" applyAlignment="1" applyProtection="1">
      <alignment horizontal="left" vertical="center"/>
      <protection locked="0"/>
    </xf>
    <xf numFmtId="0" fontId="19" fillId="0" borderId="1" xfId="11" applyFont="1" applyBorder="1" applyAlignment="1">
      <alignment horizontal="center" vertical="center"/>
    </xf>
    <xf numFmtId="0" fontId="19" fillId="0" borderId="23" xfId="11" applyFont="1" applyBorder="1" applyAlignment="1">
      <alignment horizontal="center" vertical="center"/>
    </xf>
    <xf numFmtId="0" fontId="19" fillId="0" borderId="22" xfId="11" applyFont="1" applyBorder="1" applyAlignment="1">
      <alignment horizontal="center" vertical="center"/>
    </xf>
    <xf numFmtId="0" fontId="7" fillId="2" borderId="3" xfId="11" applyFont="1" applyFill="1" applyBorder="1" applyAlignment="1" applyProtection="1">
      <alignment horizontal="left" vertical="center" wrapText="1"/>
      <protection locked="0"/>
    </xf>
    <xf numFmtId="0" fontId="19" fillId="0" borderId="23" xfId="11" applyFont="1" applyBorder="1" applyAlignment="1">
      <alignment horizontal="center" vertical="center" wrapText="1"/>
    </xf>
    <xf numFmtId="176" fontId="19" fillId="0" borderId="3" xfId="11" applyNumberFormat="1" applyFont="1" applyBorder="1" applyAlignment="1" applyProtection="1">
      <alignment horizontal="center" vertical="center"/>
      <protection locked="0"/>
    </xf>
    <xf numFmtId="176" fontId="19" fillId="0" borderId="7" xfId="11" applyNumberFormat="1" applyFont="1" applyBorder="1" applyAlignment="1" applyProtection="1">
      <alignment horizontal="center" vertical="center"/>
      <protection locked="0"/>
    </xf>
    <xf numFmtId="178" fontId="19" fillId="2" borderId="3" xfId="11" applyNumberFormat="1" applyFont="1" applyFill="1" applyBorder="1" applyAlignment="1">
      <alignment horizontal="center" vertical="center"/>
    </xf>
    <xf numFmtId="178" fontId="19" fillId="2" borderId="7" xfId="11" applyNumberFormat="1" applyFont="1" applyFill="1" applyBorder="1" applyAlignment="1">
      <alignment horizontal="center" vertical="center"/>
    </xf>
    <xf numFmtId="178" fontId="19" fillId="2" borderId="6" xfId="11" applyNumberFormat="1" applyFont="1" applyFill="1" applyBorder="1" applyAlignment="1">
      <alignment horizontal="center" vertical="center"/>
    </xf>
    <xf numFmtId="0" fontId="19" fillId="2" borderId="3" xfId="11" applyFont="1" applyFill="1" applyBorder="1" applyAlignment="1">
      <alignment horizontal="left" vertical="center" wrapText="1"/>
    </xf>
    <xf numFmtId="0" fontId="19" fillId="2" borderId="6" xfId="11" applyFont="1" applyFill="1" applyBorder="1" applyAlignment="1">
      <alignment horizontal="left" vertical="center" wrapText="1"/>
    </xf>
    <xf numFmtId="0" fontId="19" fillId="2" borderId="7" xfId="11" applyFont="1" applyFill="1" applyBorder="1" applyAlignment="1">
      <alignment horizontal="left" vertical="center" wrapText="1"/>
    </xf>
    <xf numFmtId="0" fontId="19" fillId="2" borderId="3" xfId="11" applyFont="1" applyFill="1" applyBorder="1" applyAlignment="1" applyProtection="1">
      <alignment horizontal="left" vertical="top" wrapText="1"/>
      <protection locked="0"/>
    </xf>
    <xf numFmtId="0" fontId="19" fillId="2" borderId="6" xfId="11" applyFont="1" applyFill="1" applyBorder="1" applyAlignment="1" applyProtection="1">
      <alignment horizontal="left" vertical="top" wrapText="1"/>
      <protection locked="0"/>
    </xf>
    <xf numFmtId="0" fontId="19" fillId="2" borderId="7" xfId="11" applyFont="1" applyFill="1" applyBorder="1" applyAlignment="1" applyProtection="1">
      <alignment horizontal="left" vertical="top" wrapText="1"/>
      <protection locked="0"/>
    </xf>
    <xf numFmtId="0" fontId="7" fillId="0" borderId="0" xfId="11" applyFont="1" applyAlignment="1">
      <alignment horizontal="left" vertical="center" wrapText="1"/>
    </xf>
    <xf numFmtId="0" fontId="24" fillId="0" borderId="0" xfId="11" applyFont="1" applyAlignment="1">
      <alignment horizontal="left" vertical="center" wrapText="1"/>
    </xf>
    <xf numFmtId="0" fontId="26" fillId="3" borderId="3" xfId="11" applyFont="1" applyFill="1" applyBorder="1" applyAlignment="1">
      <alignment horizontal="left" vertical="center" wrapText="1"/>
    </xf>
    <xf numFmtId="0" fontId="26" fillId="3" borderId="6" xfId="11" applyFont="1" applyFill="1" applyBorder="1" applyAlignment="1">
      <alignment horizontal="left" vertical="center" wrapText="1"/>
    </xf>
    <xf numFmtId="0" fontId="26" fillId="3" borderId="7" xfId="11" applyFont="1" applyFill="1" applyBorder="1" applyAlignment="1">
      <alignment horizontal="left" vertical="center" wrapText="1"/>
    </xf>
    <xf numFmtId="0" fontId="19" fillId="0" borderId="0" xfId="11" applyFont="1" applyAlignment="1">
      <alignment horizontal="left" vertical="center" wrapText="1"/>
    </xf>
    <xf numFmtId="0" fontId="19" fillId="2" borderId="3" xfId="11" applyFont="1" applyFill="1" applyBorder="1" applyAlignment="1" applyProtection="1">
      <alignment horizontal="left" vertical="center" wrapText="1"/>
      <protection locked="0"/>
    </xf>
    <xf numFmtId="0" fontId="19" fillId="2" borderId="6" xfId="11" applyFont="1" applyFill="1" applyBorder="1" applyAlignment="1" applyProtection="1">
      <alignment horizontal="left" vertical="center" wrapText="1"/>
      <protection locked="0"/>
    </xf>
    <xf numFmtId="0" fontId="19" fillId="0" borderId="8" xfId="11" applyFont="1" applyBorder="1" applyAlignment="1">
      <alignment horizontal="left" vertical="center" wrapText="1"/>
    </xf>
    <xf numFmtId="0" fontId="7" fillId="0" borderId="2" xfId="11" applyFont="1" applyBorder="1" applyAlignment="1">
      <alignment horizontal="center" vertical="center" wrapText="1"/>
    </xf>
    <xf numFmtId="0" fontId="19" fillId="2" borderId="3" xfId="11" applyFont="1" applyFill="1" applyBorder="1" applyAlignment="1">
      <alignment horizontal="center" vertical="center" wrapText="1"/>
    </xf>
    <xf numFmtId="0" fontId="19" fillId="2" borderId="6" xfId="11" applyFont="1" applyFill="1" applyBorder="1" applyAlignment="1">
      <alignment horizontal="center" vertical="center" wrapText="1"/>
    </xf>
    <xf numFmtId="0" fontId="19" fillId="0" borderId="1" xfId="11" applyFont="1" applyBorder="1" applyAlignment="1">
      <alignment horizontal="left" vertical="center" wrapText="1"/>
    </xf>
    <xf numFmtId="0" fontId="19" fillId="0" borderId="22" xfId="11" applyFont="1" applyBorder="1" applyAlignment="1">
      <alignment horizontal="left" vertical="center" wrapText="1"/>
    </xf>
    <xf numFmtId="0" fontId="7" fillId="0" borderId="1" xfId="11" applyFont="1" applyBorder="1" applyAlignment="1">
      <alignment horizontal="left" vertical="center" wrapText="1"/>
    </xf>
    <xf numFmtId="0" fontId="7" fillId="0" borderId="23" xfId="11" applyFont="1" applyBorder="1" applyAlignment="1">
      <alignment horizontal="left" vertical="center" wrapText="1"/>
    </xf>
    <xf numFmtId="0" fontId="7" fillId="0" borderId="22" xfId="11" applyFont="1" applyBorder="1" applyAlignment="1">
      <alignment horizontal="left" vertical="center" wrapText="1"/>
    </xf>
    <xf numFmtId="0" fontId="7" fillId="2" borderId="2" xfId="11" applyFont="1" applyFill="1" applyBorder="1" applyAlignment="1">
      <alignment horizontal="center" vertical="center" wrapText="1"/>
    </xf>
    <xf numFmtId="0" fontId="7" fillId="2" borderId="2" xfId="11" applyFont="1" applyFill="1" applyBorder="1" applyAlignment="1">
      <alignment horizontal="center" vertical="center"/>
    </xf>
    <xf numFmtId="0" fontId="74" fillId="0" borderId="66" xfId="0" applyFont="1" applyBorder="1" applyAlignment="1">
      <alignment horizontal="left" vertical="center" wrapText="1"/>
    </xf>
    <xf numFmtId="0" fontId="74" fillId="0" borderId="67" xfId="0" applyFont="1" applyBorder="1" applyAlignment="1">
      <alignment horizontal="left" vertical="center" wrapText="1"/>
    </xf>
    <xf numFmtId="0" fontId="74" fillId="0" borderId="84" xfId="0" applyFont="1" applyBorder="1" applyAlignment="1">
      <alignment horizontal="center" vertical="center"/>
    </xf>
    <xf numFmtId="0" fontId="74" fillId="0" borderId="85" xfId="0" applyFont="1" applyBorder="1" applyAlignment="1">
      <alignment horizontal="center" vertical="center"/>
    </xf>
    <xf numFmtId="0" fontId="74" fillId="0" borderId="86" xfId="0" applyFont="1" applyBorder="1" applyAlignment="1">
      <alignment horizontal="left" vertical="center" wrapText="1"/>
    </xf>
    <xf numFmtId="0" fontId="74" fillId="0" borderId="87" xfId="0" applyFont="1" applyBorder="1" applyAlignment="1">
      <alignment horizontal="left" vertical="center" wrapText="1"/>
    </xf>
    <xf numFmtId="0" fontId="77" fillId="0" borderId="67" xfId="0" applyFont="1" applyBorder="1" applyAlignment="1">
      <alignment horizontal="left" vertical="center" wrapText="1"/>
    </xf>
    <xf numFmtId="0" fontId="74" fillId="0" borderId="83" xfId="0" applyFont="1" applyBorder="1" applyAlignment="1">
      <alignment horizontal="left" vertical="center" wrapText="1"/>
    </xf>
    <xf numFmtId="0" fontId="74" fillId="0" borderId="68" xfId="0" applyFont="1" applyBorder="1" applyAlignment="1">
      <alignment horizontal="left" vertical="center" wrapText="1"/>
    </xf>
    <xf numFmtId="0" fontId="74" fillId="5" borderId="86" xfId="0" applyFont="1" applyFill="1" applyBorder="1" applyAlignment="1">
      <alignment horizontal="left" vertical="center" wrapText="1"/>
    </xf>
    <xf numFmtId="0" fontId="74" fillId="5" borderId="87" xfId="0" applyFont="1" applyFill="1" applyBorder="1" applyAlignment="1">
      <alignment horizontal="left" vertical="center" wrapText="1"/>
    </xf>
    <xf numFmtId="0" fontId="73" fillId="0" borderId="0" xfId="0" applyFont="1" applyAlignment="1">
      <alignment horizontal="center" vertical="center" wrapText="1"/>
    </xf>
    <xf numFmtId="0" fontId="76" fillId="0" borderId="83" xfId="0" applyFont="1" applyBorder="1" applyAlignment="1">
      <alignment horizontal="center" vertical="center"/>
    </xf>
    <xf numFmtId="0" fontId="76" fillId="5" borderId="83" xfId="0" applyFont="1" applyFill="1" applyBorder="1" applyAlignment="1">
      <alignment horizontal="center" vertical="center" wrapText="1"/>
    </xf>
    <xf numFmtId="0" fontId="76" fillId="5" borderId="83" xfId="0" applyFont="1" applyFill="1" applyBorder="1" applyAlignment="1">
      <alignment horizontal="center" vertical="center"/>
    </xf>
    <xf numFmtId="0" fontId="75" fillId="0" borderId="83" xfId="0" applyFont="1" applyBorder="1" applyAlignment="1">
      <alignment horizontal="center" vertical="center"/>
    </xf>
    <xf numFmtId="0" fontId="77" fillId="0" borderId="83" xfId="0" applyFont="1" applyBorder="1" applyAlignment="1">
      <alignment horizontal="center" vertical="center" wrapText="1" shrinkToFit="1"/>
    </xf>
    <xf numFmtId="0" fontId="77" fillId="0" borderId="83" xfId="0" applyFont="1" applyBorder="1" applyAlignment="1">
      <alignment horizontal="center" vertical="center" shrinkToFit="1"/>
    </xf>
    <xf numFmtId="0" fontId="77" fillId="0" borderId="84" xfId="0" applyFont="1" applyBorder="1" applyAlignment="1">
      <alignment horizontal="center" vertical="center"/>
    </xf>
    <xf numFmtId="0" fontId="77" fillId="0" borderId="85" xfId="0" applyFont="1" applyBorder="1" applyAlignment="1">
      <alignment horizontal="center" vertical="center"/>
    </xf>
    <xf numFmtId="0" fontId="78" fillId="0" borderId="83" xfId="0" applyFont="1" applyBorder="1" applyAlignment="1">
      <alignment horizontal="left" vertical="center" wrapText="1"/>
    </xf>
    <xf numFmtId="0" fontId="74" fillId="5" borderId="83" xfId="0" applyFont="1" applyFill="1" applyBorder="1" applyAlignment="1">
      <alignment horizontal="left" vertical="center" wrapText="1"/>
    </xf>
    <xf numFmtId="0" fontId="74" fillId="5" borderId="83" xfId="0" applyFont="1" applyFill="1" applyBorder="1" applyAlignment="1">
      <alignment horizontal="left" vertical="center"/>
    </xf>
    <xf numFmtId="0" fontId="78" fillId="5" borderId="83" xfId="0" applyFont="1" applyFill="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2" fillId="0" borderId="3" xfId="28"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distributed"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0" xfId="0" applyNumberFormat="1" applyFont="1" applyAlignment="1">
      <alignment vertical="center"/>
    </xf>
    <xf numFmtId="0" fontId="0" fillId="0" borderId="0" xfId="0" applyAlignment="1">
      <alignment vertical="center"/>
    </xf>
    <xf numFmtId="0" fontId="7" fillId="0" borderId="0" xfId="0" applyFont="1" applyAlignment="1">
      <alignment horizontal="center" vertical="center" shrinkToFit="1"/>
    </xf>
    <xf numFmtId="0" fontId="7" fillId="0" borderId="0" xfId="0" applyFont="1" applyAlignment="1">
      <alignment horizontal="left" vertical="center"/>
    </xf>
    <xf numFmtId="0" fontId="7" fillId="0" borderId="8" xfId="0" applyFont="1" applyBorder="1" applyAlignment="1">
      <alignment vertical="center"/>
    </xf>
    <xf numFmtId="0" fontId="7" fillId="0" borderId="6" xfId="0" applyFont="1" applyBorder="1" applyAlignment="1">
      <alignment vertical="center" shrinkToFit="1"/>
    </xf>
    <xf numFmtId="0" fontId="7" fillId="0" borderId="6" xfId="0" applyFont="1" applyBorder="1" applyAlignment="1">
      <alignment vertical="center"/>
    </xf>
    <xf numFmtId="0" fontId="10" fillId="0" borderId="0" xfId="0" applyFont="1" applyAlignment="1">
      <alignment horizontal="center" vertical="center"/>
    </xf>
    <xf numFmtId="38" fontId="13" fillId="0" borderId="24" xfId="3" applyFont="1" applyFill="1" applyBorder="1" applyAlignment="1">
      <alignment horizontal="center" vertical="center" wrapText="1"/>
    </xf>
    <xf numFmtId="38" fontId="13" fillId="0" borderId="20" xfId="3" applyFont="1" applyFill="1" applyBorder="1" applyAlignment="1">
      <alignment horizontal="center" vertical="center"/>
    </xf>
    <xf numFmtId="38" fontId="13" fillId="0" borderId="21" xfId="3" applyFont="1" applyFill="1" applyBorder="1" applyAlignment="1">
      <alignment horizontal="center" vertical="center"/>
    </xf>
    <xf numFmtId="179" fontId="7" fillId="0" borderId="19" xfId="3" applyNumberFormat="1" applyFont="1" applyFill="1" applyBorder="1" applyAlignment="1">
      <alignment horizontal="right" vertical="center"/>
    </xf>
    <xf numFmtId="179" fontId="7" fillId="0" borderId="25" xfId="3" applyNumberFormat="1" applyFont="1" applyFill="1" applyBorder="1" applyAlignment="1">
      <alignment horizontal="right" vertical="center"/>
    </xf>
    <xf numFmtId="0" fontId="7" fillId="5" borderId="8" xfId="0" applyFont="1" applyFill="1" applyBorder="1" applyAlignment="1">
      <alignment vertical="center"/>
    </xf>
    <xf numFmtId="0" fontId="7" fillId="5" borderId="6" xfId="0" applyFont="1" applyFill="1" applyBorder="1" applyAlignment="1">
      <alignment vertical="center" shrinkToFit="1"/>
    </xf>
    <xf numFmtId="0" fontId="7" fillId="5" borderId="6" xfId="0" applyFont="1" applyFill="1" applyBorder="1" applyAlignment="1">
      <alignmen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8" xfId="0" applyFont="1" applyBorder="1" applyAlignment="1">
      <alignment horizontal="left" vertical="center"/>
    </xf>
    <xf numFmtId="0" fontId="11" fillId="0" borderId="0" xfId="0" applyFont="1" applyAlignment="1">
      <alignment horizontal="center" vertical="center"/>
    </xf>
    <xf numFmtId="0" fontId="14" fillId="5" borderId="3"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0" fillId="0" borderId="2"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23" xfId="0" applyBorder="1" applyAlignment="1">
      <alignment horizontal="center" vertical="center" shrinkToFit="1"/>
    </xf>
    <xf numFmtId="0" fontId="0" fillId="0" borderId="22" xfId="0" applyBorder="1" applyAlignment="1">
      <alignment horizontal="center" vertical="center" shrinkToFit="1"/>
    </xf>
    <xf numFmtId="182" fontId="0" fillId="0" borderId="54" xfId="0" applyNumberFormat="1" applyBorder="1" applyAlignment="1">
      <alignment horizontal="right" vertical="center" shrinkToFit="1"/>
    </xf>
    <xf numFmtId="182" fontId="0" fillId="0" borderId="55" xfId="0" applyNumberFormat="1" applyBorder="1" applyAlignment="1">
      <alignment horizontal="right" vertical="center" shrinkToFit="1"/>
    </xf>
    <xf numFmtId="182" fontId="0" fillId="0" borderId="56" xfId="0" applyNumberFormat="1" applyBorder="1" applyAlignment="1">
      <alignment horizontal="right" vertical="center" shrinkToFit="1"/>
    </xf>
    <xf numFmtId="182" fontId="0" fillId="0" borderId="51" xfId="0" applyNumberFormat="1" applyBorder="1" applyAlignment="1">
      <alignment horizontal="right" vertical="center" shrinkToFit="1"/>
    </xf>
    <xf numFmtId="182" fontId="0" fillId="0" borderId="52" xfId="0" applyNumberFormat="1" applyBorder="1" applyAlignment="1">
      <alignment horizontal="right" vertical="center" shrinkToFit="1"/>
    </xf>
    <xf numFmtId="182" fontId="0" fillId="0" borderId="53" xfId="0" applyNumberFormat="1" applyBorder="1" applyAlignment="1">
      <alignment horizontal="right" vertical="center" shrinkToFit="1"/>
    </xf>
    <xf numFmtId="0" fontId="0" fillId="0" borderId="3" xfId="0" applyBorder="1" applyAlignment="1">
      <alignment horizontal="center" vertical="center" shrinkToFit="1"/>
    </xf>
    <xf numFmtId="0" fontId="0" fillId="0" borderId="6" xfId="0" applyBorder="1" applyAlignment="1">
      <alignment horizontal="center" vertical="center" shrinkToFit="1"/>
    </xf>
    <xf numFmtId="182" fontId="0" fillId="0" borderId="3" xfId="0" applyNumberFormat="1" applyBorder="1" applyAlignment="1">
      <alignment horizontal="right" vertical="center" shrinkToFit="1"/>
    </xf>
    <xf numFmtId="182" fontId="0" fillId="0" borderId="6" xfId="0" applyNumberFormat="1" applyBorder="1" applyAlignment="1">
      <alignment horizontal="right" vertical="center" shrinkToFit="1"/>
    </xf>
    <xf numFmtId="182" fontId="0" fillId="0" borderId="7" xfId="0" applyNumberFormat="1" applyBorder="1" applyAlignment="1">
      <alignment horizontal="right" vertical="center" shrinkToFit="1"/>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0" borderId="1" xfId="0" applyBorder="1" applyAlignment="1">
      <alignment horizontal="center" vertical="center" shrinkToFit="1"/>
    </xf>
    <xf numFmtId="182" fontId="0" fillId="0" borderId="47" xfId="0" applyNumberFormat="1" applyBorder="1" applyAlignment="1">
      <alignment horizontal="right" vertical="center" shrinkToFit="1"/>
    </xf>
    <xf numFmtId="182" fontId="0" fillId="0" borderId="48" xfId="0" applyNumberFormat="1" applyBorder="1" applyAlignment="1">
      <alignment horizontal="right" vertical="center" shrinkToFit="1"/>
    </xf>
    <xf numFmtId="182" fontId="0" fillId="0" borderId="49" xfId="0" applyNumberFormat="1" applyBorder="1" applyAlignment="1">
      <alignment horizontal="right" vertical="center" shrinkToFit="1"/>
    </xf>
    <xf numFmtId="182" fontId="0" fillId="0" borderId="72" xfId="0" applyNumberFormat="1" applyBorder="1" applyAlignment="1">
      <alignment horizontal="right" vertical="center" shrinkToFit="1"/>
    </xf>
    <xf numFmtId="182" fontId="0" fillId="0" borderId="73" xfId="0" applyNumberFormat="1" applyBorder="1" applyAlignment="1">
      <alignment horizontal="right" vertical="center" shrinkToFit="1"/>
    </xf>
    <xf numFmtId="182" fontId="0" fillId="0" borderId="74" xfId="0" applyNumberFormat="1" applyBorder="1" applyAlignment="1">
      <alignment horizontal="right" vertical="center" shrinkToFit="1"/>
    </xf>
    <xf numFmtId="0" fontId="0" fillId="5" borderId="3" xfId="0" applyFill="1" applyBorder="1" applyAlignment="1">
      <alignment horizontal="left" vertical="top"/>
    </xf>
    <xf numFmtId="0" fontId="0" fillId="5" borderId="6" xfId="0" applyFill="1" applyBorder="1" applyAlignment="1">
      <alignment horizontal="left" vertical="top"/>
    </xf>
    <xf numFmtId="0" fontId="0" fillId="5" borderId="7" xfId="0" applyFill="1" applyBorder="1" applyAlignment="1">
      <alignment horizontal="left" vertical="top"/>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8" fillId="0" borderId="1" xfId="0" applyFont="1" applyBorder="1" applyAlignment="1">
      <alignment horizontal="center" vertical="center" wrapText="1"/>
    </xf>
    <xf numFmtId="0" fontId="0" fillId="0" borderId="23" xfId="0" applyBorder="1" applyAlignment="1">
      <alignment horizontal="center" vertical="center" wrapText="1"/>
    </xf>
    <xf numFmtId="0" fontId="58" fillId="0" borderId="22"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6" xfId="0" applyFont="1" applyBorder="1" applyAlignment="1">
      <alignment horizontal="center" vertical="center" wrapText="1"/>
    </xf>
    <xf numFmtId="0" fontId="56" fillId="0" borderId="7" xfId="0" applyFont="1" applyBorder="1" applyAlignment="1">
      <alignment horizontal="center" vertical="center" wrapText="1"/>
    </xf>
    <xf numFmtId="0" fontId="0" fillId="0" borderId="22" xfId="0" applyBorder="1" applyAlignment="1">
      <alignment horizontal="center" vertical="center" wrapText="1"/>
    </xf>
    <xf numFmtId="0" fontId="0" fillId="0" borderId="38" xfId="0" applyBorder="1" applyAlignment="1">
      <alignment horizontal="left" vertical="center" shrinkToFit="1"/>
    </xf>
    <xf numFmtId="0" fontId="0" fillId="0" borderId="0" xfId="0" applyAlignment="1">
      <alignment horizontal="left" vertical="center" shrinkToFit="1"/>
    </xf>
    <xf numFmtId="0" fontId="0" fillId="0" borderId="39" xfId="0" applyBorder="1" applyAlignment="1">
      <alignment horizontal="left" vertical="center" shrinkToFit="1"/>
    </xf>
    <xf numFmtId="0" fontId="15" fillId="5" borderId="31" xfId="0" applyFont="1" applyFill="1" applyBorder="1" applyAlignment="1">
      <alignment horizontal="center" vertical="center"/>
    </xf>
    <xf numFmtId="0" fontId="15" fillId="5" borderId="26" xfId="0" applyFont="1" applyFill="1" applyBorder="1" applyAlignment="1">
      <alignment horizontal="center" vertical="center"/>
    </xf>
    <xf numFmtId="0" fontId="15" fillId="5" borderId="32" xfId="0" applyFont="1" applyFill="1" applyBorder="1" applyAlignment="1">
      <alignment horizontal="center" vertical="center"/>
    </xf>
    <xf numFmtId="0" fontId="0" fillId="0" borderId="33" xfId="0" applyBorder="1" applyAlignment="1">
      <alignment horizontal="left" vertical="center" shrinkToFit="1"/>
    </xf>
    <xf numFmtId="0" fontId="0" fillId="0" borderId="35" xfId="0" applyBorder="1" applyAlignment="1">
      <alignment horizontal="left" vertical="center" shrinkToFit="1"/>
    </xf>
    <xf numFmtId="0" fontId="0" fillId="0" borderId="36" xfId="0" applyBorder="1" applyAlignment="1">
      <alignment horizontal="left" vertical="center" shrinkToFit="1"/>
    </xf>
    <xf numFmtId="180" fontId="66" fillId="5" borderId="40" xfId="0" applyNumberFormat="1" applyFont="1" applyFill="1" applyBorder="1" applyAlignment="1">
      <alignment horizontal="center" vertical="center"/>
    </xf>
    <xf numFmtId="180" fontId="66" fillId="5" borderId="44" xfId="0" applyNumberFormat="1" applyFont="1" applyFill="1" applyBorder="1" applyAlignment="1">
      <alignment horizontal="center" vertical="center"/>
    </xf>
    <xf numFmtId="180" fontId="66" fillId="5" borderId="45" xfId="0" applyNumberFormat="1" applyFont="1" applyFill="1" applyBorder="1" applyAlignment="1">
      <alignment horizontal="center" vertical="center"/>
    </xf>
    <xf numFmtId="0" fontId="0" fillId="5" borderId="15" xfId="0" applyFill="1" applyBorder="1" applyAlignment="1">
      <alignment horizontal="left" vertical="center"/>
    </xf>
    <xf numFmtId="0" fontId="0" fillId="5" borderId="8" xfId="0" applyFill="1" applyBorder="1" applyAlignment="1">
      <alignment horizontal="left" vertical="center"/>
    </xf>
    <xf numFmtId="0" fontId="0" fillId="5" borderId="37" xfId="0" applyFill="1" applyBorder="1" applyAlignment="1">
      <alignment horizontal="left" vertical="center"/>
    </xf>
    <xf numFmtId="0" fontId="62" fillId="0" borderId="0" xfId="0" applyFont="1" applyAlignment="1">
      <alignment horizontal="center" vertical="center" wrapText="1"/>
    </xf>
    <xf numFmtId="0" fontId="62" fillId="0" borderId="0" xfId="0" applyFont="1" applyAlignment="1">
      <alignment horizontal="center" vertical="center"/>
    </xf>
    <xf numFmtId="0" fontId="66" fillId="0" borderId="0" xfId="0" applyFont="1" applyAlignment="1">
      <alignment horizontal="center" vertical="center"/>
    </xf>
    <xf numFmtId="0" fontId="0" fillId="5" borderId="28" xfId="0" applyFill="1" applyBorder="1" applyAlignment="1">
      <alignment horizontal="left" vertical="center"/>
    </xf>
    <xf numFmtId="0" fontId="0" fillId="5" borderId="29" xfId="0" applyFill="1" applyBorder="1" applyAlignment="1">
      <alignment horizontal="left" vertical="center"/>
    </xf>
    <xf numFmtId="0" fontId="0" fillId="5" borderId="30" xfId="0" applyFill="1" applyBorder="1" applyAlignment="1">
      <alignment horizontal="left" vertical="center"/>
    </xf>
    <xf numFmtId="0" fontId="0" fillId="5" borderId="27" xfId="0" applyFill="1" applyBorder="1" applyAlignment="1">
      <alignment horizontal="left" vertical="center"/>
    </xf>
    <xf numFmtId="0" fontId="0" fillId="5" borderId="26" xfId="0" applyFill="1" applyBorder="1" applyAlignment="1">
      <alignment horizontal="left" vertical="center"/>
    </xf>
    <xf numFmtId="0" fontId="0" fillId="5" borderId="32" xfId="0" applyFill="1" applyBorder="1" applyAlignment="1">
      <alignment horizontal="left" vertical="center"/>
    </xf>
    <xf numFmtId="0" fontId="0" fillId="5" borderId="34" xfId="0" applyFill="1" applyBorder="1" applyAlignment="1">
      <alignment horizontal="left" vertical="center"/>
    </xf>
    <xf numFmtId="0" fontId="0" fillId="5" borderId="35" xfId="0" applyFill="1" applyBorder="1" applyAlignment="1">
      <alignment horizontal="left" vertical="center"/>
    </xf>
    <xf numFmtId="0" fontId="0" fillId="5" borderId="36" xfId="0" applyFill="1" applyBorder="1" applyAlignment="1">
      <alignment horizontal="left" vertical="center"/>
    </xf>
    <xf numFmtId="0" fontId="45" fillId="5" borderId="31" xfId="0" applyFont="1" applyFill="1" applyBorder="1" applyAlignment="1">
      <alignment horizontal="center" vertical="center"/>
    </xf>
    <xf numFmtId="0" fontId="45" fillId="5" borderId="26" xfId="0" applyFont="1" applyFill="1" applyBorder="1" applyAlignment="1">
      <alignment horizontal="center" vertical="center"/>
    </xf>
    <xf numFmtId="0" fontId="45" fillId="5" borderId="32" xfId="0" applyFont="1" applyFill="1" applyBorder="1" applyAlignment="1">
      <alignment horizontal="center" vertical="center"/>
    </xf>
    <xf numFmtId="0" fontId="70" fillId="0" borderId="0" xfId="0" applyFont="1" applyAlignment="1">
      <alignment horizontal="center" vertical="center" wrapText="1"/>
    </xf>
    <xf numFmtId="0" fontId="70" fillId="0" borderId="0" xfId="0" applyFont="1" applyAlignment="1">
      <alignment horizontal="center" vertical="center"/>
    </xf>
    <xf numFmtId="0" fontId="43" fillId="6" borderId="78" xfId="0" applyFont="1" applyFill="1" applyBorder="1" applyAlignment="1">
      <alignment horizontal="center" vertical="center"/>
    </xf>
    <xf numFmtId="0" fontId="43" fillId="6" borderId="79" xfId="0" applyFont="1" applyFill="1" applyBorder="1" applyAlignment="1">
      <alignment horizontal="center" vertical="center"/>
    </xf>
    <xf numFmtId="0" fontId="0" fillId="6" borderId="31" xfId="0" applyFill="1" applyBorder="1" applyAlignment="1">
      <alignment horizontal="center" vertical="center"/>
    </xf>
    <xf numFmtId="0" fontId="0" fillId="6" borderId="80" xfId="0" applyFill="1" applyBorder="1" applyAlignment="1">
      <alignment horizontal="center" vertical="center"/>
    </xf>
    <xf numFmtId="0" fontId="43" fillId="6" borderId="81" xfId="0" applyFont="1" applyFill="1" applyBorder="1" applyAlignment="1">
      <alignment horizontal="center" vertical="center"/>
    </xf>
    <xf numFmtId="0" fontId="43" fillId="6" borderId="10" xfId="0" applyFont="1" applyFill="1" applyBorder="1" applyAlignment="1">
      <alignment horizontal="center" vertical="center"/>
    </xf>
    <xf numFmtId="0" fontId="0" fillId="6" borderId="82" xfId="0" applyFill="1" applyBorder="1" applyAlignment="1">
      <alignment horizontal="center" vertical="center"/>
    </xf>
    <xf numFmtId="0" fontId="0" fillId="6" borderId="9" xfId="0" applyFill="1" applyBorder="1" applyAlignment="1">
      <alignment horizontal="center" vertical="center"/>
    </xf>
    <xf numFmtId="0" fontId="0" fillId="6" borderId="38" xfId="0" applyFill="1" applyBorder="1" applyAlignment="1">
      <alignment horizontal="left" vertical="center" shrinkToFit="1"/>
    </xf>
    <xf numFmtId="0" fontId="0" fillId="6" borderId="0" xfId="0" applyFill="1" applyAlignment="1">
      <alignment horizontal="left" vertical="center" shrinkToFit="1"/>
    </xf>
    <xf numFmtId="0" fontId="0" fillId="6" borderId="39" xfId="0" applyFill="1" applyBorder="1" applyAlignment="1">
      <alignment horizontal="left" vertical="center" shrinkToFit="1"/>
    </xf>
    <xf numFmtId="0" fontId="0" fillId="6" borderId="33" xfId="0" applyFill="1" applyBorder="1" applyAlignment="1">
      <alignment horizontal="left" vertical="center" shrinkToFit="1"/>
    </xf>
    <xf numFmtId="0" fontId="0" fillId="6" borderId="35" xfId="0" applyFill="1" applyBorder="1" applyAlignment="1">
      <alignment horizontal="left" vertical="center" shrinkToFit="1"/>
    </xf>
    <xf numFmtId="0" fontId="0" fillId="6" borderId="36" xfId="0" applyFill="1" applyBorder="1" applyAlignment="1">
      <alignment horizontal="left" vertical="center" shrinkToFit="1"/>
    </xf>
    <xf numFmtId="180" fontId="41" fillId="5" borderId="31" xfId="0" applyNumberFormat="1" applyFont="1" applyFill="1" applyBorder="1" applyAlignment="1">
      <alignment horizontal="center" vertical="center"/>
    </xf>
    <xf numFmtId="180" fontId="41" fillId="5" borderId="26" xfId="0" applyNumberFormat="1" applyFont="1" applyFill="1" applyBorder="1" applyAlignment="1">
      <alignment horizontal="center" vertical="center"/>
    </xf>
    <xf numFmtId="180" fontId="41" fillId="5" borderId="32" xfId="0" applyNumberFormat="1" applyFont="1" applyFill="1" applyBorder="1" applyAlignment="1">
      <alignment horizontal="center" vertical="center"/>
    </xf>
    <xf numFmtId="176" fontId="0" fillId="0" borderId="40" xfId="0" applyNumberFormat="1" applyBorder="1" applyAlignment="1">
      <alignment horizontal="center" vertical="center" shrinkToFit="1"/>
    </xf>
    <xf numFmtId="176" fontId="0" fillId="0" borderId="41" xfId="0" applyNumberFormat="1" applyBorder="1" applyAlignment="1">
      <alignment horizontal="center" vertical="center" shrinkToFit="1"/>
    </xf>
    <xf numFmtId="176" fontId="0" fillId="0" borderId="43" xfId="0" applyNumberFormat="1" applyBorder="1" applyAlignment="1">
      <alignment horizontal="center" vertical="center" shrinkToFit="1"/>
    </xf>
    <xf numFmtId="176" fontId="0" fillId="0" borderId="44" xfId="0" applyNumberFormat="1" applyBorder="1" applyAlignment="1">
      <alignment horizontal="center" vertical="center" shrinkToFit="1"/>
    </xf>
    <xf numFmtId="176" fontId="47" fillId="5" borderId="44" xfId="0" applyNumberFormat="1" applyFont="1" applyFill="1" applyBorder="1" applyAlignment="1">
      <alignment horizontal="center" vertical="center"/>
    </xf>
    <xf numFmtId="176" fontId="47" fillId="5" borderId="45" xfId="0" applyNumberFormat="1" applyFont="1" applyFill="1" applyBorder="1" applyAlignment="1">
      <alignment horizontal="center" vertical="center"/>
    </xf>
    <xf numFmtId="0" fontId="56" fillId="5" borderId="15" xfId="0" applyFont="1" applyFill="1" applyBorder="1" applyAlignment="1">
      <alignment horizontal="left" vertical="center"/>
    </xf>
    <xf numFmtId="0" fontId="56" fillId="5" borderId="8" xfId="0" applyFont="1" applyFill="1" applyBorder="1" applyAlignment="1">
      <alignment horizontal="left" vertical="center"/>
    </xf>
    <xf numFmtId="0" fontId="56" fillId="5" borderId="9" xfId="0" applyFont="1" applyFill="1" applyBorder="1" applyAlignment="1">
      <alignment horizontal="left" vertical="center"/>
    </xf>
    <xf numFmtId="0" fontId="49" fillId="5" borderId="2" xfId="0" applyFont="1" applyFill="1" applyBorder="1" applyAlignment="1">
      <alignment horizontal="left" vertical="top" wrapText="1"/>
    </xf>
    <xf numFmtId="0" fontId="0" fillId="6" borderId="0" xfId="0" applyFill="1" applyAlignment="1" applyProtection="1">
      <alignment horizontal="left" vertical="center"/>
      <protection locked="0"/>
    </xf>
    <xf numFmtId="0" fontId="18" fillId="5" borderId="0" xfId="0" applyFont="1" applyFill="1" applyAlignment="1" applyProtection="1">
      <alignment horizontal="left" vertical="center" wrapText="1" shrinkToFit="1"/>
      <protection locked="0"/>
    </xf>
    <xf numFmtId="0" fontId="18" fillId="5" borderId="0" xfId="0" applyFont="1" applyFill="1" applyAlignment="1" applyProtection="1">
      <alignment horizontal="left" vertical="center" shrinkToFit="1"/>
      <protection locked="0"/>
    </xf>
    <xf numFmtId="0" fontId="0" fillId="5" borderId="5" xfId="0" applyFill="1" applyBorder="1" applyAlignment="1">
      <alignment horizontal="center" vertical="center"/>
    </xf>
    <xf numFmtId="0" fontId="0" fillId="5" borderId="4" xfId="0" applyFill="1" applyBorder="1" applyAlignment="1">
      <alignment horizontal="center" vertical="center"/>
    </xf>
    <xf numFmtId="0" fontId="0" fillId="5" borderId="10" xfId="0" applyFill="1" applyBorder="1" applyAlignment="1">
      <alignment horizontal="center" vertical="center"/>
    </xf>
    <xf numFmtId="0" fontId="0" fillId="5" borderId="13" xfId="0" applyFill="1" applyBorder="1" applyAlignment="1">
      <alignment horizontal="center" vertical="center"/>
    </xf>
    <xf numFmtId="0" fontId="0" fillId="5" borderId="0" xfId="0" applyFill="1" applyAlignment="1">
      <alignment horizontal="center" vertical="center"/>
    </xf>
    <xf numFmtId="0" fontId="0" fillId="5" borderId="14" xfId="0" applyFill="1" applyBorder="1" applyAlignment="1">
      <alignment horizontal="center" vertical="center"/>
    </xf>
    <xf numFmtId="0" fontId="0" fillId="5" borderId="15"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7" borderId="3"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5" borderId="13" xfId="0" applyFill="1" applyBorder="1" applyAlignment="1">
      <alignment horizontal="left" vertical="center"/>
    </xf>
    <xf numFmtId="0" fontId="0" fillId="5" borderId="0" xfId="0" applyFill="1" applyAlignment="1">
      <alignment horizontal="left" vertical="center"/>
    </xf>
    <xf numFmtId="0" fontId="0" fillId="5" borderId="9" xfId="0" applyFill="1" applyBorder="1" applyAlignment="1">
      <alignment horizontal="left" vertical="center"/>
    </xf>
    <xf numFmtId="0" fontId="84" fillId="0" borderId="0" xfId="17" applyFont="1" applyProtection="1">
      <alignment vertical="center"/>
      <protection locked="0"/>
    </xf>
    <xf numFmtId="0" fontId="70" fillId="0" borderId="0" xfId="17" applyFont="1" applyAlignment="1" applyProtection="1">
      <alignment horizontal="center" vertical="center" wrapText="1"/>
      <protection locked="0"/>
    </xf>
    <xf numFmtId="0" fontId="70" fillId="0" borderId="0" xfId="17" applyFont="1" applyAlignment="1" applyProtection="1">
      <alignment horizontal="center" vertical="center"/>
      <protection locked="0"/>
    </xf>
    <xf numFmtId="0" fontId="40" fillId="0" borderId="0" xfId="26" applyFont="1" applyAlignment="1" applyProtection="1">
      <alignment horizontal="center" vertical="center" shrinkToFit="1"/>
      <protection locked="0"/>
    </xf>
    <xf numFmtId="0" fontId="41" fillId="0" borderId="8" xfId="26" applyFont="1" applyBorder="1" applyAlignment="1" applyProtection="1">
      <alignment horizontal="center" vertical="center"/>
      <protection locked="0"/>
    </xf>
    <xf numFmtId="0" fontId="97" fillId="3" borderId="99" xfId="17" applyFont="1" applyFill="1" applyBorder="1" applyAlignment="1">
      <alignment horizontal="left" vertical="top" shrinkToFit="1"/>
    </xf>
    <xf numFmtId="0" fontId="97" fillId="3" borderId="100" xfId="17" applyFont="1" applyFill="1" applyBorder="1" applyAlignment="1">
      <alignment horizontal="left" vertical="top" shrinkToFit="1"/>
    </xf>
    <xf numFmtId="0" fontId="89" fillId="3" borderId="101" xfId="17" applyFont="1" applyFill="1" applyBorder="1" applyAlignment="1">
      <alignment horizontal="left" vertical="top" shrinkToFit="1"/>
    </xf>
    <xf numFmtId="0" fontId="97" fillId="3" borderId="15" xfId="17" applyFont="1" applyFill="1" applyBorder="1" applyAlignment="1">
      <alignment horizontal="left" vertical="top" shrinkToFit="1"/>
    </xf>
    <xf numFmtId="0" fontId="97" fillId="3" borderId="8" xfId="17" applyFont="1" applyFill="1" applyBorder="1" applyAlignment="1">
      <alignment horizontal="left" vertical="top" shrinkToFit="1"/>
    </xf>
    <xf numFmtId="0" fontId="89" fillId="3" borderId="37" xfId="17" applyFont="1" applyFill="1" applyBorder="1" applyAlignment="1">
      <alignment horizontal="left" vertical="top" shrinkToFit="1"/>
    </xf>
    <xf numFmtId="177" fontId="90" fillId="3" borderId="3" xfId="17" applyNumberFormat="1" applyFont="1" applyFill="1" applyBorder="1" applyAlignment="1">
      <alignment horizontal="center" vertical="center"/>
    </xf>
    <xf numFmtId="177" fontId="90" fillId="3" borderId="6" xfId="17" applyNumberFormat="1" applyFont="1" applyFill="1" applyBorder="1" applyAlignment="1">
      <alignment horizontal="center" vertical="center"/>
    </xf>
    <xf numFmtId="176" fontId="90" fillId="0" borderId="6" xfId="17" applyNumberFormat="1" applyFont="1" applyBorder="1" applyAlignment="1">
      <alignment horizontal="left" vertical="center"/>
    </xf>
    <xf numFmtId="176" fontId="48" fillId="0" borderId="102" xfId="17" applyNumberFormat="1" applyFont="1" applyBorder="1" applyAlignment="1">
      <alignment horizontal="left" vertical="center"/>
    </xf>
    <xf numFmtId="177" fontId="90" fillId="3" borderId="93" xfId="17" applyNumberFormat="1" applyFont="1" applyFill="1" applyBorder="1" applyAlignment="1">
      <alignment horizontal="center" vertical="center"/>
    </xf>
    <xf numFmtId="177" fontId="90" fillId="3" borderId="94" xfId="17" applyNumberFormat="1" applyFont="1" applyFill="1" applyBorder="1" applyAlignment="1">
      <alignment horizontal="center" vertical="center"/>
    </xf>
    <xf numFmtId="176" fontId="90" fillId="0" borderId="94" xfId="17" applyNumberFormat="1" applyFont="1" applyBorder="1" applyAlignment="1">
      <alignment horizontal="left" vertical="center"/>
    </xf>
    <xf numFmtId="176" fontId="48" fillId="0" borderId="95" xfId="17" applyNumberFormat="1" applyFont="1" applyBorder="1" applyAlignment="1">
      <alignment horizontal="left" vertical="center"/>
    </xf>
    <xf numFmtId="0" fontId="93" fillId="0" borderId="0" xfId="17" applyFont="1" applyAlignment="1" applyProtection="1">
      <alignment horizontal="right" vertical="center" shrinkToFit="1"/>
      <protection locked="0"/>
    </xf>
    <xf numFmtId="41" fontId="93" fillId="10" borderId="0" xfId="19" applyNumberFormat="1" applyFont="1" applyFill="1" applyBorder="1" applyAlignment="1" applyProtection="1">
      <alignment horizontal="right" vertical="center"/>
    </xf>
    <xf numFmtId="6" fontId="93" fillId="10" borderId="0" xfId="19" applyFont="1" applyFill="1" applyBorder="1" applyAlignment="1" applyProtection="1">
      <alignment horizontal="right" vertical="center"/>
    </xf>
    <xf numFmtId="6" fontId="93" fillId="10" borderId="103" xfId="19" applyFont="1" applyFill="1" applyBorder="1" applyAlignment="1" applyProtection="1">
      <alignment horizontal="right" vertical="center"/>
    </xf>
    <xf numFmtId="0" fontId="96" fillId="0" borderId="0" xfId="17" applyFont="1" applyAlignment="1" applyProtection="1">
      <alignment horizontal="center" vertical="center"/>
      <protection locked="0"/>
    </xf>
    <xf numFmtId="0" fontId="45" fillId="0" borderId="0" xfId="17" applyFont="1" applyAlignment="1" applyProtection="1">
      <alignment horizontal="center" vertical="center"/>
      <protection locked="0"/>
    </xf>
    <xf numFmtId="0" fontId="91" fillId="3" borderId="2" xfId="17" applyFont="1" applyFill="1" applyBorder="1" applyProtection="1">
      <alignment vertical="center"/>
      <protection locked="0"/>
    </xf>
    <xf numFmtId="38" fontId="84" fillId="3" borderId="2" xfId="20" applyFont="1" applyFill="1" applyBorder="1" applyAlignment="1" applyProtection="1">
      <alignment horizontal="right" vertical="center"/>
      <protection locked="0"/>
    </xf>
    <xf numFmtId="38" fontId="84" fillId="10" borderId="2" xfId="20" applyFont="1" applyFill="1" applyBorder="1" applyAlignment="1" applyProtection="1">
      <alignment horizontal="right" vertical="center"/>
      <protection locked="0"/>
    </xf>
    <xf numFmtId="0" fontId="95" fillId="5" borderId="2" xfId="17" applyFont="1" applyFill="1" applyBorder="1" applyAlignment="1" applyProtection="1">
      <alignment horizontal="center" vertical="center" shrinkToFit="1"/>
      <protection locked="0"/>
    </xf>
    <xf numFmtId="0" fontId="95" fillId="5" borderId="3" xfId="17" applyFont="1" applyFill="1" applyBorder="1" applyAlignment="1" applyProtection="1">
      <alignment horizontal="center" vertical="center" shrinkToFit="1"/>
      <protection locked="0"/>
    </xf>
    <xf numFmtId="0" fontId="95" fillId="5" borderId="7" xfId="17" applyFont="1" applyFill="1" applyBorder="1" applyAlignment="1" applyProtection="1">
      <alignment horizontal="center" vertical="center" shrinkToFit="1"/>
      <protection locked="0"/>
    </xf>
    <xf numFmtId="41" fontId="91" fillId="10" borderId="2" xfId="19" applyNumberFormat="1" applyFont="1" applyFill="1" applyBorder="1" applyAlignment="1" applyProtection="1">
      <alignment vertical="center"/>
    </xf>
    <xf numFmtId="6" fontId="91" fillId="10" borderId="2" xfId="19" applyFont="1" applyFill="1" applyBorder="1" applyAlignment="1" applyProtection="1">
      <alignment vertical="center"/>
    </xf>
    <xf numFmtId="41" fontId="91" fillId="10" borderId="3" xfId="19" applyNumberFormat="1" applyFont="1" applyFill="1" applyBorder="1" applyAlignment="1" applyProtection="1">
      <alignment vertical="center"/>
      <protection locked="0"/>
    </xf>
    <xf numFmtId="6" fontId="91" fillId="10" borderId="7" xfId="19" applyFont="1" applyFill="1" applyBorder="1" applyAlignment="1" applyProtection="1">
      <alignment vertical="center"/>
      <protection locked="0"/>
    </xf>
    <xf numFmtId="38" fontId="91" fillId="0" borderId="3" xfId="19" applyNumberFormat="1" applyFont="1" applyBorder="1" applyAlignment="1" applyProtection="1">
      <alignment vertical="center" shrinkToFit="1"/>
      <protection locked="0"/>
    </xf>
    <xf numFmtId="38" fontId="91" fillId="0" borderId="7" xfId="19" applyNumberFormat="1" applyFont="1" applyBorder="1" applyAlignment="1" applyProtection="1">
      <alignment vertical="center" shrinkToFit="1"/>
      <protection locked="0"/>
    </xf>
    <xf numFmtId="0" fontId="95" fillId="5" borderId="2" xfId="17" applyFont="1" applyFill="1" applyBorder="1" applyAlignment="1" applyProtection="1">
      <alignment horizontal="center" vertical="center"/>
      <protection locked="0"/>
    </xf>
    <xf numFmtId="0" fontId="42" fillId="5" borderId="2" xfId="17" applyFont="1" applyFill="1" applyBorder="1" applyAlignment="1" applyProtection="1">
      <alignment horizontal="center" vertical="center"/>
      <protection locked="0"/>
    </xf>
    <xf numFmtId="0" fontId="42" fillId="5" borderId="2" xfId="17" applyFont="1" applyFill="1" applyBorder="1" applyAlignment="1" applyProtection="1">
      <alignment horizontal="center" vertical="center" shrinkToFit="1"/>
      <protection locked="0"/>
    </xf>
    <xf numFmtId="0" fontId="91" fillId="3" borderId="5" xfId="17" applyFont="1" applyFill="1" applyBorder="1" applyAlignment="1" applyProtection="1">
      <alignment horizontal="left" vertical="top"/>
      <protection locked="0"/>
    </xf>
    <xf numFmtId="0" fontId="91" fillId="3" borderId="4" xfId="17" applyFont="1" applyFill="1" applyBorder="1" applyAlignment="1" applyProtection="1">
      <alignment horizontal="left" vertical="top"/>
      <protection locked="0"/>
    </xf>
    <xf numFmtId="0" fontId="91" fillId="3" borderId="10" xfId="17" applyFont="1" applyFill="1" applyBorder="1" applyAlignment="1" applyProtection="1">
      <alignment horizontal="left" vertical="top"/>
      <protection locked="0"/>
    </xf>
    <xf numFmtId="0" fontId="91" fillId="3" borderId="13" xfId="17" applyFont="1" applyFill="1" applyBorder="1" applyAlignment="1" applyProtection="1">
      <alignment horizontal="left" vertical="top"/>
      <protection locked="0"/>
    </xf>
    <xf numFmtId="0" fontId="91" fillId="3" borderId="0" xfId="17" applyFont="1" applyFill="1" applyAlignment="1" applyProtection="1">
      <alignment horizontal="left" vertical="top"/>
      <protection locked="0"/>
    </xf>
    <xf numFmtId="0" fontId="91" fillId="3" borderId="14" xfId="17" applyFont="1" applyFill="1" applyBorder="1" applyAlignment="1" applyProtection="1">
      <alignment horizontal="left" vertical="top"/>
      <protection locked="0"/>
    </xf>
    <xf numFmtId="0" fontId="91" fillId="3" borderId="3" xfId="17" applyFont="1" applyFill="1" applyBorder="1" applyAlignment="1" applyProtection="1">
      <alignment horizontal="center" vertical="center"/>
      <protection locked="0"/>
    </xf>
    <xf numFmtId="0" fontId="91" fillId="3" borderId="6" xfId="17" applyFont="1" applyFill="1" applyBorder="1" applyAlignment="1" applyProtection="1">
      <alignment horizontal="center" vertical="center"/>
      <protection locked="0"/>
    </xf>
    <xf numFmtId="0" fontId="91" fillId="3" borderId="7" xfId="17" applyFont="1" applyFill="1" applyBorder="1" applyAlignment="1" applyProtection="1">
      <alignment horizontal="center" vertical="center"/>
      <protection locked="0"/>
    </xf>
    <xf numFmtId="0" fontId="95" fillId="5" borderId="2" xfId="17" applyFont="1" applyFill="1" applyBorder="1" applyAlignment="1" applyProtection="1">
      <alignment horizontal="center" vertical="center" wrapText="1"/>
      <protection locked="0"/>
    </xf>
    <xf numFmtId="0" fontId="86" fillId="3" borderId="2" xfId="17" applyFont="1" applyFill="1" applyBorder="1" applyAlignment="1" applyProtection="1">
      <alignment horizontal="left" vertical="top" wrapText="1"/>
      <protection locked="0"/>
    </xf>
    <xf numFmtId="0" fontId="44" fillId="3" borderId="2" xfId="17" applyFont="1" applyFill="1" applyBorder="1" applyAlignment="1" applyProtection="1">
      <alignment horizontal="left" vertical="top" wrapText="1"/>
      <protection locked="0"/>
    </xf>
    <xf numFmtId="41" fontId="84" fillId="10" borderId="3" xfId="19" applyNumberFormat="1" applyFont="1" applyFill="1" applyBorder="1" applyAlignment="1" applyProtection="1">
      <alignment horizontal="right" vertical="center"/>
    </xf>
    <xf numFmtId="41" fontId="84" fillId="10" borderId="6" xfId="19" applyNumberFormat="1" applyFont="1" applyFill="1" applyBorder="1" applyAlignment="1" applyProtection="1">
      <alignment horizontal="right" vertical="center"/>
    </xf>
    <xf numFmtId="41" fontId="84" fillId="10" borderId="7" xfId="19" applyNumberFormat="1" applyFont="1" applyFill="1" applyBorder="1" applyAlignment="1" applyProtection="1">
      <alignment horizontal="right" vertical="center"/>
    </xf>
    <xf numFmtId="0" fontId="30" fillId="0" borderId="3" xfId="0" applyFont="1" applyBorder="1" applyAlignment="1">
      <alignment horizontal="center" vertical="center" shrinkToFit="1"/>
    </xf>
    <xf numFmtId="0" fontId="30" fillId="0" borderId="7" xfId="0" applyFont="1" applyBorder="1" applyAlignment="1">
      <alignment horizontal="center" vertical="center" shrinkToFit="1"/>
    </xf>
    <xf numFmtId="0" fontId="0" fillId="0" borderId="7" xfId="0" applyBorder="1" applyAlignment="1">
      <alignment horizontal="center" vertical="center"/>
    </xf>
    <xf numFmtId="0" fontId="7" fillId="0" borderId="8" xfId="0" applyFont="1" applyBorder="1" applyAlignment="1">
      <alignment horizontal="left" vertical="center" wrapText="1" shrinkToFit="1"/>
    </xf>
    <xf numFmtId="0" fontId="13" fillId="0" borderId="0" xfId="0" applyFont="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177" fontId="7" fillId="0" borderId="15" xfId="0" applyNumberFormat="1" applyFont="1" applyBorder="1" applyAlignment="1">
      <alignment horizontal="center" vertical="center"/>
    </xf>
    <xf numFmtId="177" fontId="7" fillId="0" borderId="9" xfId="0" applyNumberFormat="1" applyFont="1" applyBorder="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63" xfId="0" applyFont="1" applyFill="1" applyBorder="1" applyAlignment="1" applyProtection="1">
      <alignment horizontal="center" vertical="center" wrapText="1"/>
      <protection locked="0"/>
    </xf>
    <xf numFmtId="0" fontId="7" fillId="3" borderId="65" xfId="0" applyFont="1" applyFill="1" applyBorder="1" applyAlignment="1" applyProtection="1">
      <alignment horizontal="center" vertical="center" wrapText="1"/>
      <protection locked="0"/>
    </xf>
    <xf numFmtId="177" fontId="7" fillId="3" borderId="1" xfId="0" applyNumberFormat="1" applyFont="1" applyFill="1" applyBorder="1" applyAlignment="1" applyProtection="1">
      <alignment horizontal="center" vertical="center"/>
      <protection locked="0"/>
    </xf>
    <xf numFmtId="177" fontId="7" fillId="3" borderId="1" xfId="0" applyNumberFormat="1" applyFont="1" applyFill="1" applyBorder="1" applyAlignment="1" applyProtection="1">
      <alignment horizontal="center" vertical="center" wrapText="1"/>
      <protection locked="0"/>
    </xf>
    <xf numFmtId="177" fontId="7" fillId="0" borderId="63" xfId="0" applyNumberFormat="1" applyFont="1" applyBorder="1" applyAlignment="1">
      <alignment horizontal="center" vertical="center"/>
    </xf>
    <xf numFmtId="177" fontId="7" fillId="0" borderId="65" xfId="0" applyNumberFormat="1" applyFont="1" applyBorder="1" applyAlignment="1">
      <alignment horizontal="center" vertical="center"/>
    </xf>
    <xf numFmtId="0" fontId="7" fillId="3" borderId="63" xfId="0" applyFont="1" applyFill="1" applyBorder="1" applyAlignment="1" applyProtection="1">
      <alignment horizontal="center" vertical="center"/>
      <protection locked="0"/>
    </xf>
    <xf numFmtId="0" fontId="7" fillId="3" borderId="65" xfId="0" applyFont="1" applyFill="1" applyBorder="1" applyAlignment="1" applyProtection="1">
      <alignment horizontal="center" vertical="center"/>
      <protection locked="0"/>
    </xf>
    <xf numFmtId="38" fontId="7" fillId="0" borderId="69" xfId="3" applyFont="1" applyFill="1" applyBorder="1" applyAlignment="1" applyProtection="1">
      <alignment horizontal="center" vertical="center"/>
    </xf>
    <xf numFmtId="38" fontId="7" fillId="0" borderId="63" xfId="3" applyFont="1" applyFill="1" applyBorder="1" applyAlignment="1" applyProtection="1">
      <alignment horizontal="center" vertical="center"/>
      <protection locked="0"/>
    </xf>
    <xf numFmtId="38" fontId="7" fillId="0" borderId="64" xfId="3" applyFont="1" applyFill="1" applyBorder="1" applyAlignment="1" applyProtection="1">
      <alignment horizontal="center" vertical="center"/>
      <protection locked="0"/>
    </xf>
    <xf numFmtId="38" fontId="7" fillId="0" borderId="65" xfId="3" applyFont="1" applyFill="1" applyBorder="1" applyAlignment="1" applyProtection="1">
      <alignment horizontal="center" vertical="center"/>
      <protection locked="0"/>
    </xf>
    <xf numFmtId="0" fontId="13" fillId="0" borderId="11" xfId="0" applyFont="1" applyBorder="1" applyAlignment="1">
      <alignment horizontal="center" vertical="center"/>
    </xf>
    <xf numFmtId="0" fontId="13" fillId="0" borderId="2" xfId="0" applyFont="1" applyBorder="1" applyAlignment="1">
      <alignment horizontal="center" vertical="center"/>
    </xf>
    <xf numFmtId="177"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3" borderId="3"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177" fontId="7" fillId="3" borderId="2" xfId="0" applyNumberFormat="1" applyFont="1" applyFill="1" applyBorder="1" applyAlignment="1" applyProtection="1">
      <alignment horizontal="center" vertical="center" shrinkToFit="1"/>
      <protection locked="0"/>
    </xf>
    <xf numFmtId="38" fontId="7" fillId="3" borderId="1" xfId="3" applyFont="1" applyFill="1" applyBorder="1" applyAlignment="1" applyProtection="1">
      <alignment horizontal="center" vertical="center"/>
      <protection locked="0"/>
    </xf>
    <xf numFmtId="177" fontId="7" fillId="3" borderId="2" xfId="0" applyNumberFormat="1" applyFont="1" applyFill="1" applyBorder="1" applyAlignment="1" applyProtection="1">
      <alignment horizontal="center" vertical="center" wrapText="1"/>
      <protection locked="0"/>
    </xf>
    <xf numFmtId="38" fontId="7" fillId="3" borderId="2" xfId="3"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2" xfId="0" applyFont="1" applyBorder="1" applyAlignment="1">
      <alignment horizontal="center" vertical="center"/>
    </xf>
    <xf numFmtId="0" fontId="13" fillId="0" borderId="3"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54" fillId="0" borderId="0" xfId="0" applyFont="1" applyAlignment="1">
      <alignment horizontal="center" vertical="center"/>
    </xf>
    <xf numFmtId="0" fontId="30" fillId="0" borderId="3" xfId="0" applyFont="1" applyBorder="1" applyAlignment="1">
      <alignment horizontal="center" vertical="center"/>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7" fillId="0" borderId="0" xfId="0" applyFont="1" applyAlignment="1">
      <alignment horizontal="left" vertical="center" wrapText="1"/>
    </xf>
    <xf numFmtId="0" fontId="30" fillId="0" borderId="5" xfId="0" applyFont="1" applyBorder="1" applyAlignment="1">
      <alignment horizontal="center" vertical="center" wrapText="1"/>
    </xf>
    <xf numFmtId="0" fontId="34" fillId="0" borderId="4" xfId="0" applyFont="1" applyBorder="1" applyAlignment="1">
      <alignment horizontal="center" vertical="center"/>
    </xf>
    <xf numFmtId="0" fontId="34" fillId="0" borderId="10" xfId="0" applyFont="1" applyBorder="1" applyAlignment="1">
      <alignment horizontal="center" vertical="center"/>
    </xf>
    <xf numFmtId="0" fontId="34" fillId="0" borderId="15"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7" fillId="0" borderId="5"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2" xfId="0" applyFont="1" applyBorder="1" applyAlignment="1">
      <alignment horizontal="center" vertical="center" shrinkToFit="1"/>
    </xf>
    <xf numFmtId="0" fontId="91" fillId="0" borderId="2" xfId="27" applyFont="1" applyBorder="1" applyAlignment="1">
      <alignment horizontal="left" vertical="top" wrapText="1"/>
    </xf>
    <xf numFmtId="0" fontId="91" fillId="0" borderId="0" xfId="27" applyFont="1" applyAlignment="1" applyProtection="1">
      <alignment horizontal="left" vertical="center" wrapText="1" shrinkToFit="1"/>
      <protection locked="0"/>
    </xf>
    <xf numFmtId="0" fontId="91" fillId="0" borderId="0" xfId="27" applyFont="1" applyAlignment="1" applyProtection="1">
      <alignment horizontal="left" vertical="center" shrinkToFit="1"/>
      <protection locked="0"/>
    </xf>
    <xf numFmtId="0" fontId="57" fillId="7" borderId="3" xfId="27" applyFont="1" applyFill="1" applyBorder="1" applyAlignment="1">
      <alignment horizontal="center" vertical="center"/>
    </xf>
    <xf numFmtId="0" fontId="57" fillId="7" borderId="6" xfId="27" applyFont="1" applyFill="1" applyBorder="1" applyAlignment="1">
      <alignment horizontal="center" vertical="center"/>
    </xf>
    <xf numFmtId="0" fontId="57" fillId="7" borderId="7" xfId="27" applyFont="1" applyFill="1" applyBorder="1" applyAlignment="1">
      <alignment horizontal="center" vertical="center"/>
    </xf>
    <xf numFmtId="0" fontId="57" fillId="0" borderId="13" xfId="27" applyFont="1" applyBorder="1" applyAlignment="1">
      <alignment horizontal="left" vertical="center"/>
    </xf>
    <xf numFmtId="0" fontId="57" fillId="0" borderId="0" xfId="27" applyFont="1" applyAlignment="1">
      <alignment horizontal="left" vertical="center"/>
    </xf>
    <xf numFmtId="0" fontId="57" fillId="0" borderId="14" xfId="27" applyFont="1" applyBorder="1" applyAlignment="1">
      <alignment horizontal="left" vertical="center"/>
    </xf>
    <xf numFmtId="176" fontId="57" fillId="0" borderId="43" xfId="27" applyNumberFormat="1" applyFont="1" applyBorder="1" applyAlignment="1">
      <alignment horizontal="center" vertical="center" shrinkToFit="1"/>
    </xf>
    <xf numFmtId="176" fontId="57" fillId="0" borderId="41" xfId="27" applyNumberFormat="1" applyFont="1" applyBorder="1" applyAlignment="1">
      <alignment horizontal="center" vertical="center" shrinkToFit="1"/>
    </xf>
    <xf numFmtId="176" fontId="98" fillId="0" borderId="44" xfId="27" applyNumberFormat="1" applyFont="1" applyBorder="1" applyAlignment="1">
      <alignment horizontal="center" vertical="center"/>
    </xf>
    <xf numFmtId="176" fontId="98" fillId="0" borderId="45" xfId="27" applyNumberFormat="1" applyFont="1" applyBorder="1" applyAlignment="1">
      <alignment horizontal="center" vertical="center"/>
    </xf>
    <xf numFmtId="0" fontId="92" fillId="0" borderId="0" xfId="27" applyFont="1" applyAlignment="1">
      <alignment horizontal="center" vertical="center"/>
    </xf>
    <xf numFmtId="0" fontId="94" fillId="0" borderId="8" xfId="27" applyFont="1" applyBorder="1" applyAlignment="1">
      <alignment horizontal="center" vertical="center"/>
    </xf>
    <xf numFmtId="0" fontId="0" fillId="0" borderId="28" xfId="27" applyFont="1" applyBorder="1" applyAlignment="1">
      <alignment horizontal="left" vertical="center"/>
    </xf>
    <xf numFmtId="0" fontId="5" fillId="0" borderId="29" xfId="27" applyBorder="1" applyAlignment="1">
      <alignment horizontal="left" vertical="center"/>
    </xf>
    <xf numFmtId="0" fontId="5" fillId="0" borderId="30" xfId="27" applyBorder="1" applyAlignment="1">
      <alignment horizontal="left" vertical="center"/>
    </xf>
    <xf numFmtId="0" fontId="0" fillId="0" borderId="27" xfId="27" applyFont="1" applyBorder="1" applyAlignment="1">
      <alignment horizontal="left" vertical="center"/>
    </xf>
    <xf numFmtId="0" fontId="5" fillId="0" borderId="26" xfId="27" applyBorder="1" applyAlignment="1">
      <alignment horizontal="left" vertical="center"/>
    </xf>
    <xf numFmtId="0" fontId="5" fillId="0" borderId="32" xfId="27" applyBorder="1" applyAlignment="1">
      <alignment horizontal="left" vertical="center"/>
    </xf>
    <xf numFmtId="0" fontId="0" fillId="0" borderId="34" xfId="27" applyFont="1" applyBorder="1" applyAlignment="1">
      <alignment horizontal="left" vertical="center"/>
    </xf>
    <xf numFmtId="0" fontId="5" fillId="0" borderId="35" xfId="27" applyBorder="1" applyAlignment="1">
      <alignment horizontal="left" vertical="center"/>
    </xf>
    <xf numFmtId="0" fontId="5" fillId="0" borderId="36" xfId="27" applyBorder="1" applyAlignment="1">
      <alignment horizontal="left" vertical="center"/>
    </xf>
    <xf numFmtId="0" fontId="0" fillId="0" borderId="15" xfId="27" applyFont="1" applyBorder="1" applyAlignment="1">
      <alignment horizontal="left" vertical="center"/>
    </xf>
    <xf numFmtId="0" fontId="5" fillId="0" borderId="8" xfId="27" applyBorder="1" applyAlignment="1">
      <alignment horizontal="left" vertical="center"/>
    </xf>
    <xf numFmtId="0" fontId="5" fillId="0" borderId="37" xfId="27" applyBorder="1" applyAlignment="1">
      <alignment horizontal="left" vertical="center"/>
    </xf>
    <xf numFmtId="0" fontId="57" fillId="6" borderId="38" xfId="27" applyFont="1" applyFill="1" applyBorder="1" applyAlignment="1">
      <alignment horizontal="left" vertical="center" shrinkToFit="1"/>
    </xf>
    <xf numFmtId="0" fontId="57" fillId="6" borderId="0" xfId="27" applyFont="1" applyFill="1" applyAlignment="1">
      <alignment horizontal="left" vertical="center" shrinkToFit="1"/>
    </xf>
    <xf numFmtId="0" fontId="57" fillId="6" borderId="39" xfId="27" applyFont="1" applyFill="1" applyBorder="1" applyAlignment="1">
      <alignment horizontal="left" vertical="center" shrinkToFit="1"/>
    </xf>
    <xf numFmtId="0" fontId="96" fillId="0" borderId="31" xfId="27" applyFont="1" applyBorder="1" applyAlignment="1">
      <alignment horizontal="center" vertical="center"/>
    </xf>
    <xf numFmtId="0" fontId="96" fillId="0" borderId="26" xfId="27" applyFont="1" applyBorder="1" applyAlignment="1">
      <alignment horizontal="center" vertical="center"/>
    </xf>
    <xf numFmtId="0" fontId="96" fillId="0" borderId="32" xfId="27" applyFont="1" applyBorder="1" applyAlignment="1">
      <alignment horizontal="center" vertical="center"/>
    </xf>
    <xf numFmtId="0" fontId="5" fillId="6" borderId="33" xfId="27" applyFill="1" applyBorder="1" applyAlignment="1">
      <alignment horizontal="left" vertical="center" shrinkToFit="1"/>
    </xf>
    <xf numFmtId="0" fontId="5" fillId="6" borderId="35" xfId="27" applyFill="1" applyBorder="1" applyAlignment="1">
      <alignment horizontal="left" vertical="center" shrinkToFit="1"/>
    </xf>
    <xf numFmtId="0" fontId="5" fillId="6" borderId="36" xfId="27" applyFill="1" applyBorder="1" applyAlignment="1">
      <alignment horizontal="left" vertical="center" shrinkToFit="1"/>
    </xf>
    <xf numFmtId="180" fontId="94" fillId="0" borderId="31" xfId="27" applyNumberFormat="1" applyFont="1" applyBorder="1" applyAlignment="1">
      <alignment horizontal="center" vertical="center"/>
    </xf>
    <xf numFmtId="180" fontId="94" fillId="0" borderId="26" xfId="27" applyNumberFormat="1" applyFont="1" applyBorder="1" applyAlignment="1">
      <alignment horizontal="center" vertical="center"/>
    </xf>
    <xf numFmtId="180" fontId="94" fillId="0" borderId="32" xfId="27" applyNumberFormat="1" applyFont="1" applyBorder="1" applyAlignment="1">
      <alignment horizontal="center" vertical="center"/>
    </xf>
    <xf numFmtId="0" fontId="57" fillId="6" borderId="33" xfId="27" applyFont="1" applyFill="1" applyBorder="1" applyAlignment="1">
      <alignment horizontal="left" vertical="center" shrinkToFit="1"/>
    </xf>
    <xf numFmtId="0" fontId="57" fillId="6" borderId="35" xfId="27" applyFont="1" applyFill="1" applyBorder="1" applyAlignment="1">
      <alignment horizontal="left" vertical="center" shrinkToFit="1"/>
    </xf>
    <xf numFmtId="0" fontId="57" fillId="6" borderId="36" xfId="27" applyFont="1" applyFill="1" applyBorder="1" applyAlignment="1">
      <alignment horizontal="left" vertical="center" shrinkToFit="1"/>
    </xf>
    <xf numFmtId="0" fontId="99" fillId="0" borderId="0" xfId="17" applyFont="1" applyAlignment="1" applyProtection="1">
      <alignment horizontal="center" vertical="center"/>
      <protection locked="0"/>
    </xf>
    <xf numFmtId="0" fontId="97" fillId="0" borderId="99" xfId="17" applyFont="1" applyBorder="1" applyAlignment="1">
      <alignment horizontal="left" vertical="center" shrinkToFit="1"/>
    </xf>
    <xf numFmtId="0" fontId="97" fillId="0" borderId="100" xfId="17" applyFont="1" applyBorder="1" applyAlignment="1">
      <alignment horizontal="left" vertical="center" shrinkToFit="1"/>
    </xf>
    <xf numFmtId="0" fontId="89" fillId="0" borderId="101" xfId="17" applyFont="1" applyBorder="1" applyAlignment="1">
      <alignment horizontal="left" vertical="center" shrinkToFit="1"/>
    </xf>
    <xf numFmtId="0" fontId="97" fillId="0" borderId="15" xfId="17" applyFont="1" applyBorder="1" applyAlignment="1">
      <alignment horizontal="left" vertical="center" shrinkToFit="1"/>
    </xf>
    <xf numFmtId="0" fontId="97" fillId="0" borderId="8" xfId="17" applyFont="1" applyBorder="1" applyAlignment="1">
      <alignment horizontal="left" vertical="center" shrinkToFit="1"/>
    </xf>
    <xf numFmtId="0" fontId="89" fillId="0" borderId="37" xfId="17" applyFont="1" applyBorder="1" applyAlignment="1">
      <alignment horizontal="left" vertical="center" shrinkToFit="1"/>
    </xf>
    <xf numFmtId="177" fontId="90" fillId="0" borderId="3" xfId="17" applyNumberFormat="1" applyFont="1" applyBorder="1" applyAlignment="1">
      <alignment horizontal="center" vertical="center"/>
    </xf>
    <xf numFmtId="177" fontId="90" fillId="0" borderId="6" xfId="17" applyNumberFormat="1" applyFont="1" applyBorder="1" applyAlignment="1">
      <alignment horizontal="center" vertical="center"/>
    </xf>
    <xf numFmtId="177" fontId="90" fillId="0" borderId="93" xfId="17" applyNumberFormat="1" applyFont="1" applyBorder="1" applyAlignment="1">
      <alignment horizontal="center" vertical="center"/>
    </xf>
    <xf numFmtId="177" fontId="90" fillId="0" borderId="94" xfId="17" applyNumberFormat="1" applyFont="1" applyBorder="1" applyAlignment="1">
      <alignment horizontal="center" vertical="center"/>
    </xf>
    <xf numFmtId="0" fontId="91" fillId="0" borderId="2" xfId="17" applyFont="1" applyBorder="1" applyProtection="1">
      <alignment vertical="center"/>
      <protection locked="0"/>
    </xf>
    <xf numFmtId="38" fontId="84" fillId="0" borderId="2" xfId="20" applyFont="1" applyBorder="1" applyAlignment="1" applyProtection="1">
      <alignment horizontal="right" vertical="center"/>
      <protection locked="0"/>
    </xf>
    <xf numFmtId="0" fontId="95" fillId="5" borderId="2" xfId="17" applyFont="1" applyFill="1" applyBorder="1" applyAlignment="1" applyProtection="1">
      <alignment horizontal="center" vertical="center" wrapText="1" shrinkToFit="1"/>
      <protection locked="0"/>
    </xf>
    <xf numFmtId="0" fontId="91" fillId="5" borderId="3" xfId="17" applyFont="1" applyFill="1" applyBorder="1" applyAlignment="1" applyProtection="1">
      <alignment horizontal="center" vertical="center" wrapText="1" shrinkToFit="1"/>
      <protection locked="0"/>
    </xf>
    <xf numFmtId="0" fontId="91" fillId="5" borderId="7" xfId="17" applyFont="1" applyFill="1" applyBorder="1" applyAlignment="1" applyProtection="1">
      <alignment horizontal="center" vertical="center" shrinkToFit="1"/>
      <protection locked="0"/>
    </xf>
    <xf numFmtId="0" fontId="95" fillId="5" borderId="3" xfId="17" applyFont="1" applyFill="1" applyBorder="1" applyAlignment="1" applyProtection="1">
      <alignment horizontal="center" vertical="center" wrapText="1" shrinkToFit="1"/>
      <protection locked="0"/>
    </xf>
    <xf numFmtId="0" fontId="86" fillId="0" borderId="2" xfId="17" applyFont="1" applyBorder="1" applyAlignment="1" applyProtection="1">
      <alignment horizontal="left" vertical="top" wrapText="1"/>
      <protection locked="0"/>
    </xf>
    <xf numFmtId="0" fontId="44" fillId="0" borderId="2" xfId="17" applyFont="1" applyBorder="1" applyAlignment="1" applyProtection="1">
      <alignment horizontal="left" vertical="top" wrapText="1"/>
      <protection locked="0"/>
    </xf>
    <xf numFmtId="0" fontId="7" fillId="0" borderId="0" xfId="6" applyFont="1" applyAlignment="1" applyProtection="1">
      <alignment horizontal="left" vertical="center"/>
      <protection locked="0"/>
    </xf>
    <xf numFmtId="0" fontId="7" fillId="0" borderId="3" xfId="6" applyFont="1" applyBorder="1" applyAlignment="1">
      <alignment horizontal="center" vertical="center"/>
    </xf>
    <xf numFmtId="0" fontId="7" fillId="0" borderId="6" xfId="6" applyFont="1" applyBorder="1" applyAlignment="1">
      <alignment horizontal="center" vertical="center"/>
    </xf>
    <xf numFmtId="0" fontId="7" fillId="0" borderId="7" xfId="6" applyFont="1" applyBorder="1" applyAlignment="1">
      <alignment horizontal="center" vertical="center"/>
    </xf>
    <xf numFmtId="0" fontId="7" fillId="0" borderId="13" xfId="6" applyFont="1" applyBorder="1" applyAlignment="1">
      <alignment horizontal="center" vertical="center"/>
    </xf>
    <xf numFmtId="0" fontId="7" fillId="0" borderId="0" xfId="6" applyFont="1" applyAlignment="1">
      <alignment horizontal="center" vertical="center"/>
    </xf>
    <xf numFmtId="0" fontId="7" fillId="0" borderId="14" xfId="6" applyFont="1" applyBorder="1" applyAlignment="1">
      <alignment horizontal="center" vertical="center"/>
    </xf>
    <xf numFmtId="38" fontId="7" fillId="0" borderId="13" xfId="6" applyNumberFormat="1" applyFont="1" applyBorder="1" applyAlignment="1">
      <alignment horizontal="right" vertical="center"/>
    </xf>
    <xf numFmtId="0" fontId="7" fillId="0" borderId="0" xfId="6" applyFont="1" applyAlignment="1">
      <alignment horizontal="right" vertical="center"/>
    </xf>
    <xf numFmtId="0" fontId="7" fillId="0" borderId="14" xfId="6" applyFont="1" applyBorder="1" applyAlignment="1">
      <alignment horizontal="right" vertical="center"/>
    </xf>
    <xf numFmtId="38" fontId="7" fillId="0" borderId="3" xfId="6" applyNumberFormat="1" applyFont="1" applyBorder="1" applyAlignment="1">
      <alignment horizontal="right" vertical="center"/>
    </xf>
    <xf numFmtId="0" fontId="7" fillId="0" borderId="6" xfId="6" applyFont="1" applyBorder="1" applyAlignment="1">
      <alignment horizontal="right" vertical="center"/>
    </xf>
    <xf numFmtId="0" fontId="7" fillId="0" borderId="7" xfId="6" applyFont="1" applyBorder="1" applyAlignment="1">
      <alignment horizontal="right" vertical="center"/>
    </xf>
    <xf numFmtId="0" fontId="7" fillId="0" borderId="8" xfId="6" applyFont="1" applyBorder="1" applyAlignment="1">
      <alignment horizontal="center" vertical="center" shrinkToFit="1"/>
    </xf>
    <xf numFmtId="0" fontId="7" fillId="0" borderId="6" xfId="6" applyFont="1" applyBorder="1" applyAlignment="1">
      <alignment horizontal="center" vertical="center" shrinkToFit="1"/>
    </xf>
    <xf numFmtId="38" fontId="7" fillId="0" borderId="13" xfId="3" applyFont="1" applyBorder="1" applyAlignment="1">
      <alignment horizontal="right" vertical="center"/>
    </xf>
    <xf numFmtId="38" fontId="7" fillId="0" borderId="0" xfId="3" applyFont="1" applyAlignment="1">
      <alignment horizontal="right" vertical="center"/>
    </xf>
    <xf numFmtId="38" fontId="7" fillId="0" borderId="14" xfId="3" applyFont="1" applyBorder="1" applyAlignment="1">
      <alignment horizontal="right" vertical="center"/>
    </xf>
    <xf numFmtId="38" fontId="7" fillId="0" borderId="3" xfId="3" applyFont="1" applyBorder="1" applyAlignment="1">
      <alignment horizontal="right" vertical="center"/>
    </xf>
    <xf numFmtId="38" fontId="7" fillId="0" borderId="6" xfId="3" applyFont="1" applyBorder="1" applyAlignment="1">
      <alignment horizontal="right" vertical="center"/>
    </xf>
    <xf numFmtId="38" fontId="7" fillId="0" borderId="7" xfId="3" applyFont="1" applyBorder="1" applyAlignment="1">
      <alignment horizontal="right" vertical="center"/>
    </xf>
  </cellXfs>
  <cellStyles count="29">
    <cellStyle name="パーセント 2" xfId="1" xr:uid="{00000000-0005-0000-0000-000000000000}"/>
    <cellStyle name="パーセント 3" xfId="2" xr:uid="{00000000-0005-0000-0000-000001000000}"/>
    <cellStyle name="ハイパーリンク" xfId="28" builtinId="8"/>
    <cellStyle name="桁区切り" xfId="3" builtinId="6"/>
    <cellStyle name="桁区切り 2" xfId="4" xr:uid="{00000000-0005-0000-0000-000003000000}"/>
    <cellStyle name="桁区切り 2 2" xfId="20" xr:uid="{6470F510-C73F-4A77-A6C4-FC28705AD597}"/>
    <cellStyle name="桁区切り 3" xfId="5" xr:uid="{00000000-0005-0000-0000-000004000000}"/>
    <cellStyle name="桁区切り 4" xfId="25" xr:uid="{0DFF2ADA-9D2A-4AA3-85C8-70532FB37900}"/>
    <cellStyle name="通貨 2" xfId="19" xr:uid="{1B12DD87-A113-487C-943B-189A9161320A}"/>
    <cellStyle name="標準" xfId="0" builtinId="0"/>
    <cellStyle name="標準 10" xfId="15" xr:uid="{00000000-0005-0000-0000-000006000000}"/>
    <cellStyle name="標準 11" xfId="16" xr:uid="{00000000-0005-0000-0000-000007000000}"/>
    <cellStyle name="標準 12" xfId="27" xr:uid="{3583CF38-EDA6-4B34-9E8A-EFB1FA9CFA0C}"/>
    <cellStyle name="標準 2" xfId="6" xr:uid="{00000000-0005-0000-0000-000008000000}"/>
    <cellStyle name="標準 2 2" xfId="7" xr:uid="{00000000-0005-0000-0000-000009000000}"/>
    <cellStyle name="標準 2 2 4" xfId="17" xr:uid="{B2B5D0CD-ADE2-4F8B-8C71-B9E29C0E78D9}"/>
    <cellStyle name="標準 2 3" xfId="21" xr:uid="{FD2C038C-F97B-45EB-A6E6-AD0424C854E8}"/>
    <cellStyle name="標準 2 4" xfId="22" xr:uid="{2EC9B5B2-F7D2-4B3A-8952-F2E4FFA3E973}"/>
    <cellStyle name="標準 3" xfId="8" xr:uid="{00000000-0005-0000-0000-00000A000000}"/>
    <cellStyle name="標準 4" xfId="9" xr:uid="{00000000-0005-0000-0000-00000B000000}"/>
    <cellStyle name="標準 4 2" xfId="23" xr:uid="{61CF5DFF-9F78-49AC-B4D6-981685BC9F2D}"/>
    <cellStyle name="標準 5" xfId="10" xr:uid="{00000000-0005-0000-0000-00000C000000}"/>
    <cellStyle name="標準 5 5 2" xfId="18" xr:uid="{409EE5F2-AB0B-4D47-95EA-D3D68F331F7F}"/>
    <cellStyle name="標準 5 5 3" xfId="26" xr:uid="{EEAF77EF-9026-4E6A-BBD7-99178AB30C38}"/>
    <cellStyle name="標準 5 6 2" xfId="24" xr:uid="{350543CC-313A-4C8E-8D23-3C8C30D9F1DE}"/>
    <cellStyle name="標準 6" xfId="11" xr:uid="{00000000-0005-0000-0000-00000D000000}"/>
    <cellStyle name="標準 7" xfId="12" xr:uid="{00000000-0005-0000-0000-00000E000000}"/>
    <cellStyle name="標準 8" xfId="13" xr:uid="{00000000-0005-0000-0000-00000F000000}"/>
    <cellStyle name="標準 9" xfId="14" xr:uid="{00000000-0005-0000-0000-000010000000}"/>
  </cellStyles>
  <dxfs count="20">
    <dxf>
      <fill>
        <patternFill>
          <bgColor rgb="FF92D050"/>
        </patternFill>
      </fill>
    </dxf>
    <dxf>
      <fill>
        <patternFill>
          <bgColor rgb="FFFFFF00"/>
        </patternFill>
      </fill>
    </dxf>
    <dxf>
      <font>
        <color rgb="FF9C0006"/>
      </font>
      <fill>
        <patternFill>
          <bgColor rgb="FFFFC7CE"/>
        </patternFill>
      </fill>
    </dxf>
    <dxf>
      <fill>
        <patternFill>
          <bgColor rgb="FFFFFF00"/>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ill>
        <patternFill>
          <bgColor theme="0"/>
        </patternFill>
      </fill>
    </dxf>
    <dxf>
      <fill>
        <patternFill>
          <bgColor rgb="FFFFFF00"/>
        </patternFill>
      </fill>
    </dxf>
    <dxf>
      <font>
        <color rgb="FF9C0006"/>
      </font>
      <fill>
        <patternFill>
          <bgColor rgb="FFFFC7CE"/>
        </patternFill>
      </fill>
    </dxf>
    <dxf>
      <font>
        <color theme="1"/>
      </font>
      <fill>
        <patternFill>
          <bgColor rgb="FF00B0F0"/>
        </patternFill>
      </fill>
    </dxf>
    <dxf>
      <fill>
        <patternFill>
          <bgColor theme="0"/>
        </patternFill>
      </fill>
    </dxf>
    <dxf>
      <fill>
        <patternFill>
          <bgColor theme="0"/>
        </patternFill>
      </fill>
    </dxf>
    <dxf>
      <fill>
        <patternFill>
          <bgColor theme="0"/>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0006"/>
      </font>
      <fill>
        <patternFill>
          <bgColor rgb="FFFFC7CE"/>
        </patternFill>
      </fill>
    </dxf>
    <dxf>
      <font>
        <color theme="1"/>
      </font>
      <fill>
        <patternFill>
          <bgColor rgb="FF00B0F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fmlaLink="$T$24" lockText="1" noThreeD="1"/>
</file>

<file path=xl/ctrlProps/ctrlProp35.xml><?xml version="1.0" encoding="utf-8"?>
<formControlPr xmlns="http://schemas.microsoft.com/office/spreadsheetml/2009/9/main" objectType="CheckBox" fmlaLink="$T$26" lockText="1" noThreeD="1"/>
</file>

<file path=xl/ctrlProps/ctrlProp36.xml><?xml version="1.0" encoding="utf-8"?>
<formControlPr xmlns="http://schemas.microsoft.com/office/spreadsheetml/2009/9/main" objectType="CheckBox" fmlaLink="$T$27" lockText="1" noThreeD="1"/>
</file>

<file path=xl/ctrlProps/ctrlProp37.xml><?xml version="1.0" encoding="utf-8"?>
<formControlPr xmlns="http://schemas.microsoft.com/office/spreadsheetml/2009/9/main" objectType="CheckBox" fmlaLink="$T$25" lockText="1" noThreeD="1"/>
</file>

<file path=xl/ctrlProps/ctrlProp38.xml><?xml version="1.0" encoding="utf-8"?>
<formControlPr xmlns="http://schemas.microsoft.com/office/spreadsheetml/2009/9/main" objectType="CheckBox" fmlaLink="$T$28" lockText="1" noThreeD="1"/>
</file>

<file path=xl/ctrlProps/ctrlProp39.xml><?xml version="1.0" encoding="utf-8"?>
<formControlPr xmlns="http://schemas.microsoft.com/office/spreadsheetml/2009/9/main" objectType="CheckBox" fmlaLink="$T$29" lockText="1" noThreeD="1"/>
</file>

<file path=xl/ctrlProps/ctrlProp40.xml><?xml version="1.0" encoding="utf-8"?>
<formControlPr xmlns="http://schemas.microsoft.com/office/spreadsheetml/2009/9/main" objectType="CheckBox" fmlaLink="#REF!" lockText="1" noThreeD="1"/>
</file>

<file path=xl/ctrlProps/ctrlProp41.xml><?xml version="1.0" encoding="utf-8"?>
<formControlPr xmlns="http://schemas.microsoft.com/office/spreadsheetml/2009/9/main" objectType="CheckBox" fmlaLink="$T$33" lockText="1" noThreeD="1"/>
</file>

<file path=xl/ctrlProps/ctrlProp42.xml><?xml version="1.0" encoding="utf-8"?>
<formControlPr xmlns="http://schemas.microsoft.com/office/spreadsheetml/2009/9/main" objectType="CheckBox" fmlaLink="$T$34" lockText="1" noThreeD="1"/>
</file>

<file path=xl/ctrlProps/ctrlProp43.xml><?xml version="1.0" encoding="utf-8"?>
<formControlPr xmlns="http://schemas.microsoft.com/office/spreadsheetml/2009/9/main" objectType="CheckBox" fmlaLink="$T$35" lockText="1" noThreeD="1"/>
</file>

<file path=xl/ctrlProps/ctrlProp44.xml><?xml version="1.0" encoding="utf-8"?>
<formControlPr xmlns="http://schemas.microsoft.com/office/spreadsheetml/2009/9/main" objectType="CheckBox" fmlaLink="$T$37" lockText="1" noThreeD="1"/>
</file>

<file path=xl/ctrlProps/ctrlProp45.xml><?xml version="1.0" encoding="utf-8"?>
<formControlPr xmlns="http://schemas.microsoft.com/office/spreadsheetml/2009/9/main" objectType="CheckBox" fmlaLink="$T$38" lockText="1" noThreeD="1"/>
</file>

<file path=xl/ctrlProps/ctrlProp46.xml><?xml version="1.0" encoding="utf-8"?>
<formControlPr xmlns="http://schemas.microsoft.com/office/spreadsheetml/2009/9/main" objectType="CheckBox" fmlaLink="$T$39" lockText="1" noThreeD="1"/>
</file>

<file path=xl/ctrlProps/ctrlProp47.xml><?xml version="1.0" encoding="utf-8"?>
<formControlPr xmlns="http://schemas.microsoft.com/office/spreadsheetml/2009/9/main" objectType="CheckBox" fmlaLink="$T$36" lockText="1" noThreeD="1"/>
</file>

<file path=xl/ctrlProps/ctrlProp48.xml><?xml version="1.0" encoding="utf-8"?>
<formControlPr xmlns="http://schemas.microsoft.com/office/spreadsheetml/2009/9/main" objectType="CheckBox" fmlaLink="$T$32" lockText="1" noThreeD="1"/>
</file>

<file path=xl/ctrlProps/ctrlProp49.xml><?xml version="1.0" encoding="utf-8"?>
<formControlPr xmlns="http://schemas.microsoft.com/office/spreadsheetml/2009/9/main" objectType="CheckBox" fmlaLink="$T$30" lockText="1" noThreeD="1"/>
</file>

<file path=xl/ctrlProps/ctrlProp50.xml><?xml version="1.0" encoding="utf-8"?>
<formControlPr xmlns="http://schemas.microsoft.com/office/spreadsheetml/2009/9/main" objectType="CheckBox" fmlaLink="$T$31"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fmlaLink="$L$126" lockText="1" noThreeD="1"/>
</file>

<file path=xl/ctrlProps/ctrlProp55.xml><?xml version="1.0" encoding="utf-8"?>
<formControlPr xmlns="http://schemas.microsoft.com/office/spreadsheetml/2009/9/main" objectType="CheckBox" fmlaLink="$L$123" lockText="1" noThreeD="1"/>
</file>

<file path=xl/ctrlProps/ctrlProp56.xml><?xml version="1.0" encoding="utf-8"?>
<formControlPr xmlns="http://schemas.microsoft.com/office/spreadsheetml/2009/9/main" objectType="CheckBox" checked="Checked" fmlaLink="$L$124" lockText="1" noThreeD="1"/>
</file>

<file path=xl/ctrlProps/ctrlProp57.xml><?xml version="1.0" encoding="utf-8"?>
<formControlPr xmlns="http://schemas.microsoft.com/office/spreadsheetml/2009/9/main" objectType="CheckBox" fmlaLink="$L$125" lockText="1" noThreeD="1"/>
</file>

<file path=xl/ctrlProps/ctrlProp58.xml><?xml version="1.0" encoding="utf-8"?>
<formControlPr xmlns="http://schemas.microsoft.com/office/spreadsheetml/2009/9/main" objectType="CheckBox" fmlaLink="$L$127" lockText="1" noThreeD="1"/>
</file>

<file path=xl/ctrlProps/ctrlProp59.xml><?xml version="1.0" encoding="utf-8"?>
<formControlPr xmlns="http://schemas.microsoft.com/office/spreadsheetml/2009/9/main" objectType="CheckBox" fmlaLink="$N$123" lockText="1" noThreeD="1"/>
</file>

<file path=xl/ctrlProps/ctrlProp60.xml><?xml version="1.0" encoding="utf-8"?>
<formControlPr xmlns="http://schemas.microsoft.com/office/spreadsheetml/2009/9/main" objectType="CheckBox" fmlaLink="$N$124" lockText="1" noThreeD="1"/>
</file>

<file path=xl/ctrlProps/ctrlProp61.xml><?xml version="1.0" encoding="utf-8"?>
<formControlPr xmlns="http://schemas.microsoft.com/office/spreadsheetml/2009/9/main" objectType="CheckBox" fmlaLink="$N$127" lockText="1" noThreeD="1"/>
</file>

<file path=xl/ctrlProps/ctrlProp62.xml><?xml version="1.0" encoding="utf-8"?>
<formControlPr xmlns="http://schemas.microsoft.com/office/spreadsheetml/2009/9/main" objectType="CheckBox" fmlaLink="$N$126" lockText="1" noThreeD="1"/>
</file>

<file path=xl/ctrlProps/ctrlProp63.xml><?xml version="1.0" encoding="utf-8"?>
<formControlPr xmlns="http://schemas.microsoft.com/office/spreadsheetml/2009/9/main" objectType="CheckBox" fmlaLink="$N$125" lockText="1" noThreeD="1"/>
</file>

<file path=xl/ctrlProps/ctrlProp64.xml><?xml version="1.0" encoding="utf-8"?>
<formControlPr xmlns="http://schemas.microsoft.com/office/spreadsheetml/2009/9/main" objectType="CheckBox" fmlaLink="$N$128" lockText="1" noThreeD="1"/>
</file>

<file path=xl/ctrlProps/ctrlProp65.xml><?xml version="1.0" encoding="utf-8"?>
<formControlPr xmlns="http://schemas.microsoft.com/office/spreadsheetml/2009/9/main" objectType="CheckBox" fmlaLink="$L$128" lockText="1" noThreeD="1"/>
</file>

<file path=xl/ctrlProps/ctrlProp66.xml><?xml version="1.0" encoding="utf-8"?>
<formControlPr xmlns="http://schemas.microsoft.com/office/spreadsheetml/2009/9/main" objectType="CheckBox" fmlaLink="$N$129"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fmlaLink="$T$25" lockText="1" noThreeD="1"/>
</file>

<file path=xl/ctrlProps/ctrlProp86.xml><?xml version="1.0" encoding="utf-8"?>
<formControlPr xmlns="http://schemas.microsoft.com/office/spreadsheetml/2009/9/main" objectType="CheckBox" fmlaLink="$T$27" lockText="1" noThreeD="1"/>
</file>

<file path=xl/ctrlProps/ctrlProp87.xml><?xml version="1.0" encoding="utf-8"?>
<formControlPr xmlns="http://schemas.microsoft.com/office/spreadsheetml/2009/9/main" objectType="CheckBox" fmlaLink="$T$29" lockText="1" noThreeD="1"/>
</file>

<file path=xl/ctrlProps/ctrlProp88.xml><?xml version="1.0" encoding="utf-8"?>
<formControlPr xmlns="http://schemas.microsoft.com/office/spreadsheetml/2009/9/main" objectType="CheckBox" fmlaLink="$T$26" lockText="1" noThreeD="1"/>
</file>

<file path=xl/ctrlProps/ctrlProp89.xml><?xml version="1.0" encoding="utf-8"?>
<formControlPr xmlns="http://schemas.microsoft.com/office/spreadsheetml/2009/9/main" objectType="CheckBox" fmlaLink="$T$30" lockText="1" noThreeD="1"/>
</file>

<file path=xl/ctrlProps/ctrlProp90.xml><?xml version="1.0" encoding="utf-8"?>
<formControlPr xmlns="http://schemas.microsoft.com/office/spreadsheetml/2009/9/main" objectType="CheckBox" checked="Checked" fmlaLink="$T$31" lockText="1" noThreeD="1"/>
</file>

<file path=xl/ctrlProps/ctrlProp91.xml><?xml version="1.0" encoding="utf-8"?>
<formControlPr xmlns="http://schemas.microsoft.com/office/spreadsheetml/2009/9/main" objectType="CheckBox" fmlaLink="$T$35" lockText="1" noThreeD="1"/>
</file>

<file path=xl/ctrlProps/ctrlProp92.xml><?xml version="1.0" encoding="utf-8"?>
<formControlPr xmlns="http://schemas.microsoft.com/office/spreadsheetml/2009/9/main" objectType="CheckBox" checked="Checked" fmlaLink="$T$36" lockText="1" noThreeD="1"/>
</file>

<file path=xl/ctrlProps/ctrlProp93.xml><?xml version="1.0" encoding="utf-8"?>
<formControlPr xmlns="http://schemas.microsoft.com/office/spreadsheetml/2009/9/main" objectType="CheckBox" checked="Checked" fmlaLink="$T$37" lockText="1" noThreeD="1"/>
</file>

<file path=xl/ctrlProps/ctrlProp94.xml><?xml version="1.0" encoding="utf-8"?>
<formControlPr xmlns="http://schemas.microsoft.com/office/spreadsheetml/2009/9/main" objectType="CheckBox" fmlaLink="$T$39" lockText="1" noThreeD="1"/>
</file>

<file path=xl/ctrlProps/ctrlProp95.xml><?xml version="1.0" encoding="utf-8"?>
<formControlPr xmlns="http://schemas.microsoft.com/office/spreadsheetml/2009/9/main" objectType="CheckBox" fmlaLink="$T$40" lockText="1" noThreeD="1"/>
</file>

<file path=xl/ctrlProps/ctrlProp96.xml><?xml version="1.0" encoding="utf-8"?>
<formControlPr xmlns="http://schemas.microsoft.com/office/spreadsheetml/2009/9/main" objectType="CheckBox" fmlaLink="$T$41" lockText="1" noThreeD="1"/>
</file>

<file path=xl/ctrlProps/ctrlProp97.xml><?xml version="1.0" encoding="utf-8"?>
<formControlPr xmlns="http://schemas.microsoft.com/office/spreadsheetml/2009/9/main" objectType="CheckBox" fmlaLink="$T$38" lockText="1" noThreeD="1"/>
</file>

<file path=xl/ctrlProps/ctrlProp98.xml><?xml version="1.0" encoding="utf-8"?>
<formControlPr xmlns="http://schemas.microsoft.com/office/spreadsheetml/2009/9/main" objectType="CheckBox" fmlaLink="$T$34" lockText="1" noThreeD="1"/>
</file>

<file path=xl/ctrlProps/ctrlProp99.xml><?xml version="1.0" encoding="utf-8"?>
<formControlPr xmlns="http://schemas.microsoft.com/office/spreadsheetml/2009/9/main" objectType="CheckBox" fmlaLink="$T$32" lockText="1" noThreeD="1"/>
</file>

<file path=xl/ctrlProps/ctrlProp100.xml><?xml version="1.0" encoding="utf-8"?>
<formControlPr xmlns="http://schemas.microsoft.com/office/spreadsheetml/2009/9/main" objectType="CheckBox" fmlaLink="$T$33" lockText="1" noThreeD="1"/>
</file>

<file path=xl/ctrlProps/ctrlProp10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55881</xdr:colOff>
      <xdr:row>3</xdr:row>
      <xdr:rowOff>71120</xdr:rowOff>
    </xdr:from>
    <xdr:to>
      <xdr:col>6</xdr:col>
      <xdr:colOff>465</xdr:colOff>
      <xdr:row>3</xdr:row>
      <xdr:rowOff>347330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3501" y="939800"/>
          <a:ext cx="3647887" cy="28388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１　法人・事業所の基本情報</a:t>
          </a:r>
        </a:p>
      </xdr:txBody>
    </xdr:sp>
    <xdr:clientData/>
  </xdr:twoCellAnchor>
  <xdr:twoCellAnchor>
    <xdr:from>
      <xdr:col>0</xdr:col>
      <xdr:colOff>38100</xdr:colOff>
      <xdr:row>28</xdr:row>
      <xdr:rowOff>88899</xdr:rowOff>
    </xdr:from>
    <xdr:to>
      <xdr:col>5</xdr:col>
      <xdr:colOff>605117</xdr:colOff>
      <xdr:row>28</xdr:row>
      <xdr:rowOff>414617</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8100" y="9299574"/>
          <a:ext cx="3672167" cy="32571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HGSｺﾞｼｯｸE" panose="020B0900000000000000" pitchFamily="50" charset="-128"/>
              <a:ea typeface="HGSｺﾞｼｯｸE" panose="020B0900000000000000" pitchFamily="50" charset="-128"/>
            </a:rPr>
            <a:t>２　導入・活用に向けた計画</a:t>
          </a:r>
        </a:p>
      </xdr:txBody>
    </xdr:sp>
    <xdr:clientData/>
  </xdr:twoCellAnchor>
  <mc:AlternateContent xmlns:mc="http://schemas.openxmlformats.org/markup-compatibility/2006">
    <mc:Choice xmlns:a14="http://schemas.microsoft.com/office/drawing/2010/main" Requires="a14">
      <xdr:twoCellAnchor editAs="oneCell">
        <xdr:from>
          <xdr:col>1</xdr:col>
          <xdr:colOff>123825</xdr:colOff>
          <xdr:row>8</xdr:row>
          <xdr:rowOff>85725</xdr:rowOff>
        </xdr:from>
        <xdr:to>
          <xdr:col>4</xdr:col>
          <xdr:colOff>190500</xdr:colOff>
          <xdr:row>8</xdr:row>
          <xdr:rowOff>371475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xdr:row>
          <xdr:rowOff>47625</xdr:rowOff>
        </xdr:from>
        <xdr:to>
          <xdr:col>4</xdr:col>
          <xdr:colOff>180975</xdr:colOff>
          <xdr:row>10</xdr:row>
          <xdr:rowOff>333375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xdr:row>
          <xdr:rowOff>76200</xdr:rowOff>
        </xdr:from>
        <xdr:to>
          <xdr:col>4</xdr:col>
          <xdr:colOff>190500</xdr:colOff>
          <xdr:row>9</xdr:row>
          <xdr:rowOff>361950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30</xdr:row>
          <xdr:rowOff>85725</xdr:rowOff>
        </xdr:from>
        <xdr:to>
          <xdr:col>4</xdr:col>
          <xdr:colOff>190500</xdr:colOff>
          <xdr:row>31</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特別養護老人ホーム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32</xdr:row>
          <xdr:rowOff>47625</xdr:rowOff>
        </xdr:from>
        <xdr:to>
          <xdr:col>4</xdr:col>
          <xdr:colOff>180975</xdr:colOff>
          <xdr:row>32</xdr:row>
          <xdr:rowOff>333375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認知症高齢者グループホーム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76200</xdr:rowOff>
        </xdr:from>
        <xdr:to>
          <xdr:col>4</xdr:col>
          <xdr:colOff>190500</xdr:colOff>
          <xdr:row>32</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19</xdr:row>
          <xdr:rowOff>85725</xdr:rowOff>
        </xdr:from>
        <xdr:to>
          <xdr:col>4</xdr:col>
          <xdr:colOff>190500</xdr:colOff>
          <xdr:row>19</xdr:row>
          <xdr:rowOff>371475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ショートステイ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21</xdr:row>
          <xdr:rowOff>47625</xdr:rowOff>
        </xdr:from>
        <xdr:to>
          <xdr:col>4</xdr:col>
          <xdr:colOff>180975</xdr:colOff>
          <xdr:row>21</xdr:row>
          <xdr:rowOff>333375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20</xdr:row>
          <xdr:rowOff>76200</xdr:rowOff>
        </xdr:from>
        <xdr:to>
          <xdr:col>4</xdr:col>
          <xdr:colOff>190500</xdr:colOff>
          <xdr:row>20</xdr:row>
          <xdr:rowOff>361950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49</xdr:row>
          <xdr:rowOff>104775</xdr:rowOff>
        </xdr:from>
        <xdr:to>
          <xdr:col>5</xdr:col>
          <xdr:colOff>0</xdr:colOff>
          <xdr:row>49</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49</xdr:row>
          <xdr:rowOff>104775</xdr:rowOff>
        </xdr:from>
        <xdr:to>
          <xdr:col>7</xdr:col>
          <xdr:colOff>0</xdr:colOff>
          <xdr:row>49</xdr:row>
          <xdr:rowOff>314325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63</xdr:row>
          <xdr:rowOff>104775</xdr:rowOff>
        </xdr:from>
        <xdr:to>
          <xdr:col>5</xdr:col>
          <xdr:colOff>0</xdr:colOff>
          <xdr:row>63</xdr:row>
          <xdr:rowOff>314325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63</xdr:row>
          <xdr:rowOff>104775</xdr:rowOff>
        </xdr:from>
        <xdr:to>
          <xdr:col>11</xdr:col>
          <xdr:colOff>76200</xdr:colOff>
          <xdr:row>63</xdr:row>
          <xdr:rowOff>314325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64</xdr:row>
          <xdr:rowOff>104775</xdr:rowOff>
        </xdr:from>
        <xdr:to>
          <xdr:col>5</xdr:col>
          <xdr:colOff>0</xdr:colOff>
          <xdr:row>64</xdr:row>
          <xdr:rowOff>314325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64</xdr:row>
          <xdr:rowOff>104775</xdr:rowOff>
        </xdr:from>
        <xdr:to>
          <xdr:col>7</xdr:col>
          <xdr:colOff>0</xdr:colOff>
          <xdr:row>64</xdr:row>
          <xdr:rowOff>314325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63</xdr:row>
          <xdr:rowOff>76200</xdr:rowOff>
        </xdr:from>
        <xdr:to>
          <xdr:col>7</xdr:col>
          <xdr:colOff>209550</xdr:colOff>
          <xdr:row>63</xdr:row>
          <xdr:rowOff>342900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事業所全体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63</xdr:row>
          <xdr:rowOff>104775</xdr:rowOff>
        </xdr:from>
        <xdr:to>
          <xdr:col>9</xdr:col>
          <xdr:colOff>76200</xdr:colOff>
          <xdr:row>63</xdr:row>
          <xdr:rowOff>314325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78</xdr:row>
          <xdr:rowOff>95250</xdr:rowOff>
        </xdr:from>
        <xdr:to>
          <xdr:col>3</xdr:col>
          <xdr:colOff>381000</xdr:colOff>
          <xdr:row>78</xdr:row>
          <xdr:rowOff>295275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78</xdr:row>
          <xdr:rowOff>95250</xdr:rowOff>
        </xdr:from>
        <xdr:to>
          <xdr:col>5</xdr:col>
          <xdr:colOff>381000</xdr:colOff>
          <xdr:row>78</xdr:row>
          <xdr:rowOff>295275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269433</xdr:colOff>
      <xdr:row>30</xdr:row>
      <xdr:rowOff>47625</xdr:rowOff>
    </xdr:from>
    <xdr:to>
      <xdr:col>5</xdr:col>
      <xdr:colOff>50800</xdr:colOff>
      <xdr:row>31</xdr:row>
      <xdr:rowOff>166687</xdr:rowOff>
    </xdr:to>
    <xdr:sp macro="" textlink="">
      <xdr:nvSpPr>
        <xdr:cNvPr id="2" name="四角形吹き出し 4">
          <a:extLst>
            <a:ext uri="{FF2B5EF4-FFF2-40B4-BE49-F238E27FC236}">
              <a16:creationId xmlns:a16="http://schemas.microsoft.com/office/drawing/2014/main" id="{6CFDDB00-70B4-458B-8E53-872BA3191CC3}"/>
            </a:ext>
          </a:extLst>
        </xdr:cNvPr>
        <xdr:cNvSpPr/>
      </xdr:nvSpPr>
      <xdr:spPr>
        <a:xfrm>
          <a:off x="1552133" y="14582775"/>
          <a:ext cx="4620067" cy="366712"/>
        </a:xfrm>
        <a:prstGeom prst="wedgeRectCallout">
          <a:avLst>
            <a:gd name="adj1" fmla="val -56235"/>
            <a:gd name="adj2" fmla="val -4653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各事項について確認し、レ点をつけてください</a:t>
          </a:r>
          <a:r>
            <a:rPr kumimoji="1" lang="ja-JP" altLang="en-US" sz="1200">
              <a:solidFill>
                <a:srgbClr val="00B05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0</xdr:colOff>
      <xdr:row>17</xdr:row>
      <xdr:rowOff>190500</xdr:rowOff>
    </xdr:from>
    <xdr:to>
      <xdr:col>7</xdr:col>
      <xdr:colOff>2638424</xdr:colOff>
      <xdr:row>22</xdr:row>
      <xdr:rowOff>152400</xdr:rowOff>
    </xdr:to>
    <xdr:sp macro="" textlink="">
      <xdr:nvSpPr>
        <xdr:cNvPr id="3" name="四角形吹き出し 5">
          <a:extLst>
            <a:ext uri="{FF2B5EF4-FFF2-40B4-BE49-F238E27FC236}">
              <a16:creationId xmlns:a16="http://schemas.microsoft.com/office/drawing/2014/main" id="{084E086A-AB90-4D71-B4FD-3533DE72A76F}"/>
            </a:ext>
          </a:extLst>
        </xdr:cNvPr>
        <xdr:cNvSpPr/>
      </xdr:nvSpPr>
      <xdr:spPr>
        <a:xfrm>
          <a:off x="7518400" y="11861800"/>
          <a:ext cx="3419474" cy="1212850"/>
        </a:xfrm>
        <a:prstGeom prst="wedgeRectCallout">
          <a:avLst>
            <a:gd name="adj1" fmla="val -19828"/>
            <a:gd name="adj2" fmla="val -6896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 この欄を使用し、必要書類がすべてそろっていることを必ず御確認の上、この用紙と必要書類を一緒に御提出ください。</a:t>
          </a: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 提出の必要がない書類については、斜線を引いてください。</a:t>
          </a:r>
        </a:p>
      </xdr:txBody>
    </xdr:sp>
    <xdr:clientData/>
  </xdr:twoCellAnchor>
  <mc:AlternateContent xmlns:mc="http://schemas.openxmlformats.org/markup-compatibility/2006">
    <mc:Choice xmlns:a14="http://schemas.microsoft.com/office/drawing/2010/main" Requires="a14">
      <xdr:twoCellAnchor editAs="oneCell">
        <xdr:from>
          <xdr:col>0</xdr:col>
          <xdr:colOff>371475</xdr:colOff>
          <xdr:row>25</xdr:row>
          <xdr:rowOff>95250</xdr:rowOff>
        </xdr:from>
        <xdr:to>
          <xdr:col>1</xdr:col>
          <xdr:colOff>47625</xdr:colOff>
          <xdr:row>26</xdr:row>
          <xdr:rowOff>180975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1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27</xdr:row>
          <xdr:rowOff>104775</xdr:rowOff>
        </xdr:from>
        <xdr:to>
          <xdr:col>1</xdr:col>
          <xdr:colOff>85725</xdr:colOff>
          <xdr:row>29</xdr:row>
          <xdr:rowOff>38100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1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28</xdr:row>
          <xdr:rowOff>95250</xdr:rowOff>
        </xdr:from>
        <xdr:to>
          <xdr:col>1</xdr:col>
          <xdr:colOff>85725</xdr:colOff>
          <xdr:row>30</xdr:row>
          <xdr:rowOff>76200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1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21</xdr:row>
          <xdr:rowOff>0</xdr:rowOff>
        </xdr:from>
        <xdr:to>
          <xdr:col>1</xdr:col>
          <xdr:colOff>19050</xdr:colOff>
          <xdr:row>22</xdr:row>
          <xdr:rowOff>257175</xdr:rowOff>
        </xdr:to>
        <xdr:sp macro="" textlink="">
          <xdr:nvSpPr>
            <xdr:cNvPr id="155652" name="Check Box 4" hidden="1">
              <a:extLst>
                <a:ext uri="{63B3BB69-23CF-44E3-9099-C40C66FF867C}">
                  <a14:compatExt spid="_x0000_s155652"/>
                </a:ext>
                <a:ext uri="{FF2B5EF4-FFF2-40B4-BE49-F238E27FC236}">
                  <a16:creationId xmlns:a16="http://schemas.microsoft.com/office/drawing/2014/main" id="{00000000-0008-0000-0100-000004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0</xdr:colOff>
      <xdr:row>2</xdr:row>
      <xdr:rowOff>447675</xdr:rowOff>
    </xdr:from>
    <xdr:to>
      <xdr:col>7</xdr:col>
      <xdr:colOff>272939</xdr:colOff>
      <xdr:row>3</xdr:row>
      <xdr:rowOff>371475</xdr:rowOff>
    </xdr:to>
    <xdr:sp macro="" textlink="">
      <xdr:nvSpPr>
        <xdr:cNvPr id="4" name="正方形/長方形 3">
          <a:extLst>
            <a:ext uri="{FF2B5EF4-FFF2-40B4-BE49-F238E27FC236}">
              <a16:creationId xmlns:a16="http://schemas.microsoft.com/office/drawing/2014/main" id="{D8BC4833-2F8B-4F06-9E01-D86932EEF42A}"/>
            </a:ext>
          </a:extLst>
        </xdr:cNvPr>
        <xdr:cNvSpPr/>
      </xdr:nvSpPr>
      <xdr:spPr>
        <a:xfrm>
          <a:off x="7518400" y="815975"/>
          <a:ext cx="1053989" cy="635000"/>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lnSpc>
              <a:spcPts val="1300"/>
            </a:lnSpc>
          </a:pPr>
          <a:r>
            <a:rPr kumimoji="1" lang="ja-JP" altLang="en-US" sz="1050" b="0">
              <a:latin typeface="+mn-ea"/>
              <a:ea typeface="+mn-ea"/>
            </a:rPr>
            <a:t>水色のセルに入力してください。</a:t>
          </a:r>
          <a:endParaRPr kumimoji="1" lang="en-US" altLang="ja-JP" sz="1050" b="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108585</xdr:colOff>
      <xdr:row>8</xdr:row>
      <xdr:rowOff>209551</xdr:rowOff>
    </xdr:from>
    <xdr:to>
      <xdr:col>25</xdr:col>
      <xdr:colOff>116205</xdr:colOff>
      <xdr:row>10</xdr:row>
      <xdr:rowOff>11431</xdr:rowOff>
    </xdr:to>
    <xdr:sp macro="" textlink="">
      <xdr:nvSpPr>
        <xdr:cNvPr id="4" name="Rectangle 1">
          <a:extLst>
            <a:ext uri="{FF2B5EF4-FFF2-40B4-BE49-F238E27FC236}">
              <a16:creationId xmlns:a16="http://schemas.microsoft.com/office/drawing/2014/main" id="{D03D0986-F668-4DCF-9FFF-5A5655917578}"/>
            </a:ext>
          </a:extLst>
        </xdr:cNvPr>
        <xdr:cNvSpPr>
          <a:spLocks noChangeArrowheads="1"/>
        </xdr:cNvSpPr>
      </xdr:nvSpPr>
      <xdr:spPr bwMode="auto">
        <a:xfrm>
          <a:off x="5728335" y="1504951"/>
          <a:ext cx="242570" cy="2336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11</xdr:col>
      <xdr:colOff>198120</xdr:colOff>
      <xdr:row>0</xdr:row>
      <xdr:rowOff>0</xdr:rowOff>
    </xdr:from>
    <xdr:to>
      <xdr:col>14</xdr:col>
      <xdr:colOff>7620</xdr:colOff>
      <xdr:row>1</xdr:row>
      <xdr:rowOff>106680</xdr:rowOff>
    </xdr:to>
    <xdr:sp macro="" textlink="">
      <xdr:nvSpPr>
        <xdr:cNvPr id="3" name="テキスト ボックス 2">
          <a:extLst>
            <a:ext uri="{FF2B5EF4-FFF2-40B4-BE49-F238E27FC236}">
              <a16:creationId xmlns:a16="http://schemas.microsoft.com/office/drawing/2014/main" id="{D9AE7F62-3EB1-4095-9B1E-10FE5EF0726B}"/>
            </a:ext>
          </a:extLst>
        </xdr:cNvPr>
        <xdr:cNvSpPr txBox="1"/>
      </xdr:nvSpPr>
      <xdr:spPr>
        <a:xfrm>
          <a:off x="2697480" y="0"/>
          <a:ext cx="495300" cy="27432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捨印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266700</xdr:colOff>
      <xdr:row>11</xdr:row>
      <xdr:rowOff>160020</xdr:rowOff>
    </xdr:from>
    <xdr:to>
      <xdr:col>17</xdr:col>
      <xdr:colOff>411479</xdr:colOff>
      <xdr:row>17</xdr:row>
      <xdr:rowOff>17144</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10629900" y="2392680"/>
          <a:ext cx="3230879" cy="1114424"/>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en-US" altLang="ja-JP" sz="1600" b="1">
              <a:solidFill>
                <a:srgbClr val="FF0000"/>
              </a:solidFill>
              <a:latin typeface="+mn-ea"/>
              <a:ea typeface="+mn-ea"/>
            </a:rPr>
            <a:t>※</a:t>
          </a:r>
          <a:r>
            <a:rPr kumimoji="1" lang="ja-JP" altLang="en-US" sz="1600" b="1">
              <a:solidFill>
                <a:srgbClr val="FF0000"/>
              </a:solidFill>
              <a:latin typeface="+mn-ea"/>
              <a:ea typeface="+mn-ea"/>
            </a:rPr>
            <a:t>行が足りない場合は</a:t>
          </a:r>
          <a:endParaRPr kumimoji="1" lang="en-US" altLang="ja-JP" sz="1600" b="1">
            <a:solidFill>
              <a:srgbClr val="FF0000"/>
            </a:solidFill>
            <a:latin typeface="+mn-ea"/>
            <a:ea typeface="+mn-ea"/>
          </a:endParaRPr>
        </a:p>
        <a:p>
          <a:pPr algn="ctr">
            <a:lnSpc>
              <a:spcPts val="1900"/>
            </a:lnSpc>
          </a:pPr>
          <a:r>
            <a:rPr kumimoji="1" lang="ja-JP" altLang="en-US" sz="1600" b="1">
              <a:solidFill>
                <a:srgbClr val="FF0000"/>
              </a:solidFill>
              <a:latin typeface="+mn-ea"/>
              <a:ea typeface="+mn-ea"/>
            </a:rPr>
            <a:t>適宜追加してください。</a:t>
          </a:r>
          <a:endParaRPr kumimoji="1" lang="en-US" altLang="ja-JP" sz="1600" b="1">
            <a:solidFill>
              <a:srgbClr val="FF0000"/>
            </a:solidFill>
            <a:latin typeface="+mn-ea"/>
            <a:ea typeface="+mn-ea"/>
          </a:endParaRPr>
        </a:p>
      </xdr:txBody>
    </xdr:sp>
    <xdr:clientData/>
  </xdr:twoCellAnchor>
  <xdr:twoCellAnchor>
    <xdr:from>
      <xdr:col>12</xdr:col>
      <xdr:colOff>205740</xdr:colOff>
      <xdr:row>18</xdr:row>
      <xdr:rowOff>30480</xdr:rowOff>
    </xdr:from>
    <xdr:to>
      <xdr:col>17</xdr:col>
      <xdr:colOff>385355</xdr:colOff>
      <xdr:row>23</xdr:row>
      <xdr:rowOff>108584</xdr:rowOff>
    </xdr:to>
    <xdr:sp macro="" textlink="">
      <xdr:nvSpPr>
        <xdr:cNvPr id="5" name="テキスト ボックス 4">
          <a:extLst>
            <a:ext uri="{FF2B5EF4-FFF2-40B4-BE49-F238E27FC236}">
              <a16:creationId xmlns:a16="http://schemas.microsoft.com/office/drawing/2014/main" id="{00000000-0008-0000-1200-000005000000}"/>
            </a:ext>
          </a:extLst>
        </xdr:cNvPr>
        <xdr:cNvSpPr txBox="1"/>
      </xdr:nvSpPr>
      <xdr:spPr>
        <a:xfrm>
          <a:off x="13380720" y="3749040"/>
          <a:ext cx="3265715" cy="1114424"/>
        </a:xfrm>
        <a:prstGeom prst="rect">
          <a:avLst/>
        </a:prstGeom>
        <a:solidFill>
          <a:schemeClr val="lt1"/>
        </a:solidFill>
        <a:ln w="381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900"/>
            </a:lnSpc>
          </a:pPr>
          <a:r>
            <a:rPr kumimoji="1" lang="en-US" altLang="ja-JP" sz="1600" b="1">
              <a:solidFill>
                <a:srgbClr val="FF0000"/>
              </a:solidFill>
              <a:latin typeface="游ゴシック" panose="020B0400000000000000" pitchFamily="50" charset="-128"/>
              <a:ea typeface="游ゴシック" panose="020B0400000000000000" pitchFamily="50" charset="-128"/>
            </a:rPr>
            <a:t>※</a:t>
          </a:r>
          <a:r>
            <a:rPr kumimoji="1" lang="ja-JP" altLang="en-US" sz="1600" b="1">
              <a:solidFill>
                <a:srgbClr val="FF0000"/>
              </a:solidFill>
              <a:latin typeface="游ゴシック" panose="020B0400000000000000" pitchFamily="50" charset="-128"/>
              <a:ea typeface="游ゴシック" panose="020B0400000000000000" pitchFamily="50" charset="-128"/>
            </a:rPr>
            <a:t>色付きセル部分が要入力箇所</a:t>
          </a:r>
          <a:endParaRPr kumimoji="1" lang="en-US" altLang="ja-JP" sz="1600" b="1">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14</xdr:row>
          <xdr:rowOff>152400</xdr:rowOff>
        </xdr:from>
        <xdr:to>
          <xdr:col>2</xdr:col>
          <xdr:colOff>247650</xdr:colOff>
          <xdr:row>17</xdr:row>
          <xdr:rowOff>95250</xdr:rowOff>
        </xdr:to>
        <xdr:sp macro="" textlink="">
          <xdr:nvSpPr>
            <xdr:cNvPr id="140289" name="Check Box 1" hidden="1">
              <a:extLst>
                <a:ext uri="{63B3BB69-23CF-44E3-9099-C40C66FF867C}">
                  <a14:compatExt spid="_x0000_s140289"/>
                </a:ext>
                <a:ext uri="{FF2B5EF4-FFF2-40B4-BE49-F238E27FC236}">
                  <a16:creationId xmlns:a16="http://schemas.microsoft.com/office/drawing/2014/main" id="{00000000-0008-0000-0600-000001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15</xdr:row>
          <xdr:rowOff>228600</xdr:rowOff>
        </xdr:from>
        <xdr:to>
          <xdr:col>2</xdr:col>
          <xdr:colOff>2000250</xdr:colOff>
          <xdr:row>17</xdr:row>
          <xdr:rowOff>104775</xdr:rowOff>
        </xdr:to>
        <xdr:sp macro="" textlink="">
          <xdr:nvSpPr>
            <xdr:cNvPr id="140290" name="Check Box 2" hidden="1">
              <a:extLst>
                <a:ext uri="{63B3BB69-23CF-44E3-9099-C40C66FF867C}">
                  <a14:compatExt spid="_x0000_s140290"/>
                </a:ext>
                <a:ext uri="{FF2B5EF4-FFF2-40B4-BE49-F238E27FC236}">
                  <a16:creationId xmlns:a16="http://schemas.microsoft.com/office/drawing/2014/main" id="{00000000-0008-0000-0600-000002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14</xdr:row>
          <xdr:rowOff>209550</xdr:rowOff>
        </xdr:from>
        <xdr:to>
          <xdr:col>2</xdr:col>
          <xdr:colOff>2000250</xdr:colOff>
          <xdr:row>17</xdr:row>
          <xdr:rowOff>9525</xdr:rowOff>
        </xdr:to>
        <xdr:sp macro="" textlink="">
          <xdr:nvSpPr>
            <xdr:cNvPr id="140291" name="Check Box 3" hidden="1">
              <a:extLst>
                <a:ext uri="{63B3BB69-23CF-44E3-9099-C40C66FF867C}">
                  <a14:compatExt spid="_x0000_s140291"/>
                </a:ext>
                <a:ext uri="{FF2B5EF4-FFF2-40B4-BE49-F238E27FC236}">
                  <a16:creationId xmlns:a16="http://schemas.microsoft.com/office/drawing/2014/main" id="{00000000-0008-0000-0600-000003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247650</xdr:rowOff>
        </xdr:from>
        <xdr:to>
          <xdr:col>2</xdr:col>
          <xdr:colOff>257175</xdr:colOff>
          <xdr:row>17</xdr:row>
          <xdr:rowOff>104775</xdr:rowOff>
        </xdr:to>
        <xdr:sp macro="" textlink="">
          <xdr:nvSpPr>
            <xdr:cNvPr id="140292" name="Check Box 4" hidden="1">
              <a:extLst>
                <a:ext uri="{63B3BB69-23CF-44E3-9099-C40C66FF867C}">
                  <a14:compatExt spid="_x0000_s140292"/>
                </a:ext>
                <a:ext uri="{FF2B5EF4-FFF2-40B4-BE49-F238E27FC236}">
                  <a16:creationId xmlns:a16="http://schemas.microsoft.com/office/drawing/2014/main" id="{00000000-0008-0000-0600-000004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14</xdr:row>
          <xdr:rowOff>133350</xdr:rowOff>
        </xdr:from>
        <xdr:to>
          <xdr:col>5</xdr:col>
          <xdr:colOff>0</xdr:colOff>
          <xdr:row>17</xdr:row>
          <xdr:rowOff>66675</xdr:rowOff>
        </xdr:to>
        <xdr:sp macro="" textlink="">
          <xdr:nvSpPr>
            <xdr:cNvPr id="140293" name="Check Box 5" hidden="1">
              <a:extLst>
                <a:ext uri="{63B3BB69-23CF-44E3-9099-C40C66FF867C}">
                  <a14:compatExt spid="_x0000_s140293"/>
                </a:ext>
                <a:ext uri="{FF2B5EF4-FFF2-40B4-BE49-F238E27FC236}">
                  <a16:creationId xmlns:a16="http://schemas.microsoft.com/office/drawing/2014/main" id="{00000000-0008-0000-0600-0000052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248478</xdr:colOff>
      <xdr:row>35</xdr:row>
      <xdr:rowOff>24849</xdr:rowOff>
    </xdr:from>
    <xdr:to>
      <xdr:col>6</xdr:col>
      <xdr:colOff>110524</xdr:colOff>
      <xdr:row>38</xdr:row>
      <xdr:rowOff>0</xdr:rowOff>
    </xdr:to>
    <xdr:sp macro="" textlink="">
      <xdr:nvSpPr>
        <xdr:cNvPr id="2" name="テキスト ボックス 1">
          <a:extLst>
            <a:ext uri="{FF2B5EF4-FFF2-40B4-BE49-F238E27FC236}">
              <a16:creationId xmlns:a16="http://schemas.microsoft.com/office/drawing/2014/main" id="{DD669C1E-1B83-416B-81B0-35D8E7BA4C0C}"/>
            </a:ext>
          </a:extLst>
        </xdr:cNvPr>
        <xdr:cNvSpPr txBox="1"/>
      </xdr:nvSpPr>
      <xdr:spPr>
        <a:xfrm>
          <a:off x="235778" y="8921199"/>
          <a:ext cx="5430996" cy="85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0"/>
            <a:t>※1</a:t>
          </a:r>
          <a:r>
            <a:rPr kumimoji="1" lang="ja-JP" altLang="en-US" sz="900" b="0"/>
            <a:t>　入眠起床支援、利用者とのコミュニケーション、訴えの把握、日常生活の支援</a:t>
          </a:r>
          <a:endParaRPr kumimoji="1" lang="en-US" altLang="ja-JP" sz="900" b="0"/>
        </a:p>
        <a:p>
          <a:r>
            <a:rPr kumimoji="1" lang="en-US" altLang="ja-JP" sz="900" b="0"/>
            <a:t>※2</a:t>
          </a:r>
          <a:r>
            <a:rPr kumimoji="1" lang="ja-JP" altLang="en-US" sz="900" b="0"/>
            <a:t>　徘徊、不潔行為、昼夜逆転等に対する対応等</a:t>
          </a:r>
          <a:endParaRPr kumimoji="1" lang="en-US" altLang="ja-JP" sz="900" b="0"/>
        </a:p>
        <a:p>
          <a:r>
            <a:rPr kumimoji="1" lang="en-US" altLang="ja-JP" sz="900" b="0"/>
            <a:t>※3</a:t>
          </a:r>
          <a:r>
            <a:rPr kumimoji="1" lang="ja-JP" altLang="en-US" sz="900" b="0"/>
            <a:t>　利用者に関する記録等の作成、勤務票等の作成、申し送り、文書検索等</a:t>
          </a:r>
          <a:endParaRPr kumimoji="1" lang="en-US" altLang="ja-JP" sz="900" b="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22</xdr:row>
          <xdr:rowOff>95250</xdr:rowOff>
        </xdr:from>
        <xdr:to>
          <xdr:col>2</xdr:col>
          <xdr:colOff>228600</xdr:colOff>
          <xdr:row>25</xdr:row>
          <xdr:rowOff>28575</xdr:rowOff>
        </xdr:to>
        <xdr:sp macro="" textlink="">
          <xdr:nvSpPr>
            <xdr:cNvPr id="147457" name="Check Box 1" hidden="1">
              <a:extLst>
                <a:ext uri="{63B3BB69-23CF-44E3-9099-C40C66FF867C}">
                  <a14:compatExt spid="_x0000_s147457"/>
                </a:ext>
                <a:ext uri="{FF2B5EF4-FFF2-40B4-BE49-F238E27FC236}">
                  <a16:creationId xmlns:a16="http://schemas.microsoft.com/office/drawing/2014/main" id="{00000000-0008-0000-07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23</xdr:row>
          <xdr:rowOff>171450</xdr:rowOff>
        </xdr:from>
        <xdr:to>
          <xdr:col>5</xdr:col>
          <xdr:colOff>38100</xdr:colOff>
          <xdr:row>25</xdr:row>
          <xdr:rowOff>95250</xdr:rowOff>
        </xdr:to>
        <xdr:sp macro="" textlink="">
          <xdr:nvSpPr>
            <xdr:cNvPr id="147458" name="Check Box 2" hidden="1">
              <a:extLst>
                <a:ext uri="{63B3BB69-23CF-44E3-9099-C40C66FF867C}">
                  <a14:compatExt spid="_x0000_s147458"/>
                </a:ext>
                <a:ext uri="{FF2B5EF4-FFF2-40B4-BE49-F238E27FC236}">
                  <a16:creationId xmlns:a16="http://schemas.microsoft.com/office/drawing/2014/main" id="{00000000-0008-0000-0700-00000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22</xdr:row>
          <xdr:rowOff>142875</xdr:rowOff>
        </xdr:from>
        <xdr:to>
          <xdr:col>5</xdr:col>
          <xdr:colOff>38100</xdr:colOff>
          <xdr:row>24</xdr:row>
          <xdr:rowOff>133350</xdr:rowOff>
        </xdr:to>
        <xdr:sp macro="" textlink="">
          <xdr:nvSpPr>
            <xdr:cNvPr id="147459" name="Check Box 3" hidden="1">
              <a:extLst>
                <a:ext uri="{63B3BB69-23CF-44E3-9099-C40C66FF867C}">
                  <a14:compatExt spid="_x0000_s147459"/>
                </a:ext>
                <a:ext uri="{FF2B5EF4-FFF2-40B4-BE49-F238E27FC236}">
                  <a16:creationId xmlns:a16="http://schemas.microsoft.com/office/drawing/2014/main" id="{00000000-0008-0000-0700-000003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23</xdr:row>
          <xdr:rowOff>152400</xdr:rowOff>
        </xdr:from>
        <xdr:to>
          <xdr:col>2</xdr:col>
          <xdr:colOff>228600</xdr:colOff>
          <xdr:row>25</xdr:row>
          <xdr:rowOff>85725</xdr:rowOff>
        </xdr:to>
        <xdr:sp macro="" textlink="">
          <xdr:nvSpPr>
            <xdr:cNvPr id="147460" name="Check Box 4" hidden="1">
              <a:extLst>
                <a:ext uri="{63B3BB69-23CF-44E3-9099-C40C66FF867C}">
                  <a14:compatExt spid="_x0000_s147460"/>
                </a:ext>
                <a:ext uri="{FF2B5EF4-FFF2-40B4-BE49-F238E27FC236}">
                  <a16:creationId xmlns:a16="http://schemas.microsoft.com/office/drawing/2014/main" id="{00000000-0008-0000-0700-000004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22</xdr:row>
          <xdr:rowOff>95250</xdr:rowOff>
        </xdr:from>
        <xdr:to>
          <xdr:col>11</xdr:col>
          <xdr:colOff>95250</xdr:colOff>
          <xdr:row>25</xdr:row>
          <xdr:rowOff>28575</xdr:rowOff>
        </xdr:to>
        <xdr:sp macro="" textlink="">
          <xdr:nvSpPr>
            <xdr:cNvPr id="147461" name="Check Box 5" hidden="1">
              <a:extLst>
                <a:ext uri="{63B3BB69-23CF-44E3-9099-C40C66FF867C}">
                  <a14:compatExt spid="_x0000_s147461"/>
                </a:ext>
                <a:ext uri="{FF2B5EF4-FFF2-40B4-BE49-F238E27FC236}">
                  <a16:creationId xmlns:a16="http://schemas.microsoft.com/office/drawing/2014/main" id="{00000000-0008-0000-0700-000005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400050</xdr:colOff>
          <xdr:row>35</xdr:row>
          <xdr:rowOff>85725</xdr:rowOff>
        </xdr:to>
        <xdr:sp macro="" textlink="">
          <xdr:nvSpPr>
            <xdr:cNvPr id="147462" name="Check Box 6" hidden="1">
              <a:extLst>
                <a:ext uri="{63B3BB69-23CF-44E3-9099-C40C66FF867C}">
                  <a14:compatExt spid="_x0000_s147462"/>
                </a:ext>
                <a:ext uri="{FF2B5EF4-FFF2-40B4-BE49-F238E27FC236}">
                  <a16:creationId xmlns:a16="http://schemas.microsoft.com/office/drawing/2014/main" id="{00000000-0008-0000-0700-000006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導入費用が高額である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190500</xdr:rowOff>
        </xdr:from>
        <xdr:to>
          <xdr:col>3</xdr:col>
          <xdr:colOff>180975</xdr:colOff>
          <xdr:row>37</xdr:row>
          <xdr:rowOff>76200</xdr:rowOff>
        </xdr:to>
        <xdr:sp macro="" textlink="">
          <xdr:nvSpPr>
            <xdr:cNvPr id="147463" name="Check Box 7" hidden="1">
              <a:extLst>
                <a:ext uri="{63B3BB69-23CF-44E3-9099-C40C66FF867C}">
                  <a14:compatExt spid="_x0000_s147463"/>
                </a:ext>
                <a:ext uri="{FF2B5EF4-FFF2-40B4-BE49-F238E27FC236}">
                  <a16:creationId xmlns:a16="http://schemas.microsoft.com/office/drawing/2014/main" id="{00000000-0008-0000-0700-000007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機器が現場のニーズにあっていない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19050</xdr:rowOff>
        </xdr:from>
        <xdr:to>
          <xdr:col>3</xdr:col>
          <xdr:colOff>0</xdr:colOff>
          <xdr:row>38</xdr:row>
          <xdr:rowOff>85725</xdr:rowOff>
        </xdr:to>
        <xdr:sp macro="" textlink="">
          <xdr:nvSpPr>
            <xdr:cNvPr id="147464" name="Check Box 8" hidden="1">
              <a:extLst>
                <a:ext uri="{63B3BB69-23CF-44E3-9099-C40C66FF867C}">
                  <a14:compatExt spid="_x0000_s147464"/>
                </a:ext>
                <a:ext uri="{FF2B5EF4-FFF2-40B4-BE49-F238E27FC236}">
                  <a16:creationId xmlns:a16="http://schemas.microsoft.com/office/drawing/2014/main" id="{00000000-0008-0000-0700-000008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利用者・職員の安全面に不安がある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219075</xdr:rowOff>
        </xdr:from>
        <xdr:to>
          <xdr:col>3</xdr:col>
          <xdr:colOff>180975</xdr:colOff>
          <xdr:row>36</xdr:row>
          <xdr:rowOff>76200</xdr:rowOff>
        </xdr:to>
        <xdr:sp macro="" textlink="">
          <xdr:nvSpPr>
            <xdr:cNvPr id="147465" name="Check Box 9" hidden="1">
              <a:extLst>
                <a:ext uri="{63B3BB69-23CF-44E3-9099-C40C66FF867C}">
                  <a14:compatExt spid="_x0000_s147465"/>
                </a:ext>
                <a:ext uri="{FF2B5EF4-FFF2-40B4-BE49-F238E27FC236}">
                  <a16:creationId xmlns:a16="http://schemas.microsoft.com/office/drawing/2014/main" id="{00000000-0008-0000-0700-000009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機器に関する情報が少ない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219075</xdr:rowOff>
        </xdr:from>
        <xdr:to>
          <xdr:col>3</xdr:col>
          <xdr:colOff>361950</xdr:colOff>
          <xdr:row>39</xdr:row>
          <xdr:rowOff>76200</xdr:rowOff>
        </xdr:to>
        <xdr:sp macro="" textlink="">
          <xdr:nvSpPr>
            <xdr:cNvPr id="147466" name="Check Box 10" hidden="1">
              <a:extLst>
                <a:ext uri="{63B3BB69-23CF-44E3-9099-C40C66FF867C}">
                  <a14:compatExt spid="_x0000_s147466"/>
                </a:ext>
                <a:ext uri="{FF2B5EF4-FFF2-40B4-BE49-F238E27FC236}">
                  <a16:creationId xmlns:a16="http://schemas.microsoft.com/office/drawing/2014/main" id="{00000000-0008-0000-0700-00000A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設置場所や準備・点検等、維持管理が大変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33</xdr:row>
          <xdr:rowOff>219075</xdr:rowOff>
        </xdr:from>
        <xdr:to>
          <xdr:col>6</xdr:col>
          <xdr:colOff>190500</xdr:colOff>
          <xdr:row>35</xdr:row>
          <xdr:rowOff>95250</xdr:rowOff>
        </xdr:to>
        <xdr:sp macro="" textlink="">
          <xdr:nvSpPr>
            <xdr:cNvPr id="147467" name="Check Box 11" hidden="1">
              <a:extLst>
                <a:ext uri="{63B3BB69-23CF-44E3-9099-C40C66FF867C}">
                  <a14:compatExt spid="_x0000_s147467"/>
                </a:ext>
                <a:ext uri="{FF2B5EF4-FFF2-40B4-BE49-F238E27FC236}">
                  <a16:creationId xmlns:a16="http://schemas.microsoft.com/office/drawing/2014/main" id="{00000000-0008-0000-0700-00000B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使い方の周知や教育・研修等の業務改革の必要性がある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37</xdr:row>
          <xdr:rowOff>209550</xdr:rowOff>
        </xdr:from>
        <xdr:to>
          <xdr:col>4</xdr:col>
          <xdr:colOff>247650</xdr:colOff>
          <xdr:row>39</xdr:row>
          <xdr:rowOff>95250</xdr:rowOff>
        </xdr:to>
        <xdr:sp macro="" textlink="">
          <xdr:nvSpPr>
            <xdr:cNvPr id="147468" name="Check Box 12" hidden="1">
              <a:extLst>
                <a:ext uri="{63B3BB69-23CF-44E3-9099-C40C66FF867C}">
                  <a14:compatExt spid="_x0000_s147468"/>
                </a:ext>
                <a:ext uri="{FF2B5EF4-FFF2-40B4-BE49-F238E27FC236}">
                  <a16:creationId xmlns:a16="http://schemas.microsoft.com/office/drawing/2014/main" id="{00000000-0008-0000-0700-00000C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１０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34</xdr:row>
          <xdr:rowOff>28575</xdr:rowOff>
        </xdr:from>
        <xdr:to>
          <xdr:col>10</xdr:col>
          <xdr:colOff>638175</xdr:colOff>
          <xdr:row>35</xdr:row>
          <xdr:rowOff>57150</xdr:rowOff>
        </xdr:to>
        <xdr:sp macro="" textlink="">
          <xdr:nvSpPr>
            <xdr:cNvPr id="147469" name="Check Box 13" hidden="1">
              <a:extLst>
                <a:ext uri="{63B3BB69-23CF-44E3-9099-C40C66FF867C}">
                  <a14:compatExt spid="_x0000_s147469"/>
                </a:ext>
                <a:ext uri="{FF2B5EF4-FFF2-40B4-BE49-F238E27FC236}">
                  <a16:creationId xmlns:a16="http://schemas.microsoft.com/office/drawing/2014/main" id="{00000000-0008-0000-0700-00000D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35</xdr:row>
          <xdr:rowOff>76200</xdr:rowOff>
        </xdr:from>
        <xdr:to>
          <xdr:col>11</xdr:col>
          <xdr:colOff>762000</xdr:colOff>
          <xdr:row>36</xdr:row>
          <xdr:rowOff>161925</xdr:rowOff>
        </xdr:to>
        <xdr:sp macro="" textlink="">
          <xdr:nvSpPr>
            <xdr:cNvPr id="147470" name="Check Box 14" hidden="1">
              <a:extLst>
                <a:ext uri="{63B3BB69-23CF-44E3-9099-C40C66FF867C}">
                  <a14:compatExt spid="_x0000_s147470"/>
                </a:ext>
                <a:ext uri="{FF2B5EF4-FFF2-40B4-BE49-F238E27FC236}">
                  <a16:creationId xmlns:a16="http://schemas.microsoft.com/office/drawing/2014/main" id="{00000000-0008-0000-0700-00000E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36</xdr:row>
          <xdr:rowOff>19050</xdr:rowOff>
        </xdr:from>
        <xdr:to>
          <xdr:col>11</xdr:col>
          <xdr:colOff>571500</xdr:colOff>
          <xdr:row>37</xdr:row>
          <xdr:rowOff>95250</xdr:rowOff>
        </xdr:to>
        <xdr:sp macro="" textlink="">
          <xdr:nvSpPr>
            <xdr:cNvPr id="147471" name="Check Box 15" hidden="1">
              <a:extLst>
                <a:ext uri="{63B3BB69-23CF-44E3-9099-C40C66FF867C}">
                  <a14:compatExt spid="_x0000_s147471"/>
                </a:ext>
                <a:ext uri="{FF2B5EF4-FFF2-40B4-BE49-F238E27FC236}">
                  <a16:creationId xmlns:a16="http://schemas.microsoft.com/office/drawing/2014/main" id="{00000000-0008-0000-0700-00000F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35</xdr:row>
          <xdr:rowOff>95250</xdr:rowOff>
        </xdr:from>
        <xdr:to>
          <xdr:col>14</xdr:col>
          <xdr:colOff>1123950</xdr:colOff>
          <xdr:row>37</xdr:row>
          <xdr:rowOff>19050</xdr:rowOff>
        </xdr:to>
        <xdr:sp macro="" textlink="">
          <xdr:nvSpPr>
            <xdr:cNvPr id="147472" name="Check Box 16" hidden="1">
              <a:extLst>
                <a:ext uri="{63B3BB69-23CF-44E3-9099-C40C66FF867C}">
                  <a14:compatExt spid="_x0000_s147472"/>
                </a:ext>
                <a:ext uri="{FF2B5EF4-FFF2-40B4-BE49-F238E27FC236}">
                  <a16:creationId xmlns:a16="http://schemas.microsoft.com/office/drawing/2014/main" id="{00000000-0008-0000-0700-000010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36</xdr:row>
          <xdr:rowOff>19050</xdr:rowOff>
        </xdr:from>
        <xdr:to>
          <xdr:col>14</xdr:col>
          <xdr:colOff>723900</xdr:colOff>
          <xdr:row>37</xdr:row>
          <xdr:rowOff>104775</xdr:rowOff>
        </xdr:to>
        <xdr:sp macro="" textlink="">
          <xdr:nvSpPr>
            <xdr:cNvPr id="147473" name="Check Box 17" hidden="1">
              <a:extLst>
                <a:ext uri="{63B3BB69-23CF-44E3-9099-C40C66FF867C}">
                  <a14:compatExt spid="_x0000_s147473"/>
                </a:ext>
                <a:ext uri="{FF2B5EF4-FFF2-40B4-BE49-F238E27FC236}">
                  <a16:creationId xmlns:a16="http://schemas.microsoft.com/office/drawing/2014/main" id="{00000000-0008-0000-0700-00001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895350</xdr:colOff>
          <xdr:row>37</xdr:row>
          <xdr:rowOff>28575</xdr:rowOff>
        </xdr:from>
        <xdr:to>
          <xdr:col>13</xdr:col>
          <xdr:colOff>28575</xdr:colOff>
          <xdr:row>38</xdr:row>
          <xdr:rowOff>133350</xdr:rowOff>
        </xdr:to>
        <xdr:sp macro="" textlink="">
          <xdr:nvSpPr>
            <xdr:cNvPr id="147474" name="Check Box 18" hidden="1">
              <a:extLst>
                <a:ext uri="{63B3BB69-23CF-44E3-9099-C40C66FF867C}">
                  <a14:compatExt spid="_x0000_s147474"/>
                </a:ext>
                <a:ext uri="{FF2B5EF4-FFF2-40B4-BE49-F238E27FC236}">
                  <a16:creationId xmlns:a16="http://schemas.microsoft.com/office/drawing/2014/main" id="{00000000-0008-0000-0700-000012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37</xdr:row>
          <xdr:rowOff>28575</xdr:rowOff>
        </xdr:from>
        <xdr:to>
          <xdr:col>11</xdr:col>
          <xdr:colOff>866775</xdr:colOff>
          <xdr:row>38</xdr:row>
          <xdr:rowOff>104775</xdr:rowOff>
        </xdr:to>
        <xdr:sp macro="" textlink="">
          <xdr:nvSpPr>
            <xdr:cNvPr id="147475" name="Check Box 19" hidden="1">
              <a:extLst>
                <a:ext uri="{63B3BB69-23CF-44E3-9099-C40C66FF867C}">
                  <a14:compatExt spid="_x0000_s147475"/>
                </a:ext>
                <a:ext uri="{FF2B5EF4-FFF2-40B4-BE49-F238E27FC236}">
                  <a16:creationId xmlns:a16="http://schemas.microsoft.com/office/drawing/2014/main" id="{00000000-0008-0000-0700-000013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9</xdr:col>
      <xdr:colOff>163287</xdr:colOff>
      <xdr:row>34</xdr:row>
      <xdr:rowOff>176893</xdr:rowOff>
    </xdr:from>
    <xdr:to>
      <xdr:col>15</xdr:col>
      <xdr:colOff>-1</xdr:colOff>
      <xdr:row>35</xdr:row>
      <xdr:rowOff>171450</xdr:rowOff>
    </xdr:to>
    <xdr:sp macro="" textlink="">
      <xdr:nvSpPr>
        <xdr:cNvPr id="2" name="テキスト ボックス 1">
          <a:extLst>
            <a:ext uri="{FF2B5EF4-FFF2-40B4-BE49-F238E27FC236}">
              <a16:creationId xmlns:a16="http://schemas.microsoft.com/office/drawing/2014/main" id="{B3714AC7-5C15-4B1B-B690-562AF6D6DCEB}"/>
            </a:ext>
          </a:extLst>
        </xdr:cNvPr>
        <xdr:cNvSpPr txBox="1"/>
      </xdr:nvSpPr>
      <xdr:spPr>
        <a:xfrm>
          <a:off x="5694137" y="9803493"/>
          <a:ext cx="4897662" cy="2295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3</xdr:col>
          <xdr:colOff>419100</xdr:colOff>
          <xdr:row>36</xdr:row>
          <xdr:rowOff>171450</xdr:rowOff>
        </xdr:from>
        <xdr:to>
          <xdr:col>7</xdr:col>
          <xdr:colOff>295275</xdr:colOff>
          <xdr:row>38</xdr:row>
          <xdr:rowOff>38100</xdr:rowOff>
        </xdr:to>
        <xdr:sp macro="" textlink="">
          <xdr:nvSpPr>
            <xdr:cNvPr id="147476" name="Check Box 20" hidden="1">
              <a:extLst>
                <a:ext uri="{63B3BB69-23CF-44E3-9099-C40C66FF867C}">
                  <a14:compatExt spid="_x0000_s147476"/>
                </a:ext>
                <a:ext uri="{FF2B5EF4-FFF2-40B4-BE49-F238E27FC236}">
                  <a16:creationId xmlns:a16="http://schemas.microsoft.com/office/drawing/2014/main" id="{00000000-0008-0000-0700-000014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　導入・活用する事に利用者・職員に抵抗感があった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34</xdr:row>
          <xdr:rowOff>209550</xdr:rowOff>
        </xdr:from>
        <xdr:to>
          <xdr:col>6</xdr:col>
          <xdr:colOff>285750</xdr:colOff>
          <xdr:row>36</xdr:row>
          <xdr:rowOff>66675</xdr:rowOff>
        </xdr:to>
        <xdr:sp macro="" textlink="">
          <xdr:nvSpPr>
            <xdr:cNvPr id="147477" name="Check Box 21" hidden="1">
              <a:extLst>
                <a:ext uri="{63B3BB69-23CF-44E3-9099-C40C66FF867C}">
                  <a14:compatExt spid="_x0000_s147477"/>
                </a:ext>
                <a:ext uri="{FF2B5EF4-FFF2-40B4-BE49-F238E27FC236}">
                  <a16:creationId xmlns:a16="http://schemas.microsoft.com/office/drawing/2014/main" id="{00000000-0008-0000-0700-000015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法人または施設・事業所としての具体的な方針が足りない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35</xdr:row>
          <xdr:rowOff>171450</xdr:rowOff>
        </xdr:from>
        <xdr:to>
          <xdr:col>6</xdr:col>
          <xdr:colOff>180975</xdr:colOff>
          <xdr:row>37</xdr:row>
          <xdr:rowOff>76200</xdr:rowOff>
        </xdr:to>
        <xdr:sp macro="" textlink="">
          <xdr:nvSpPr>
            <xdr:cNvPr id="147478" name="Check Box 22" hidden="1">
              <a:extLst>
                <a:ext uri="{63B3BB69-23CF-44E3-9099-C40C66FF867C}">
                  <a14:compatExt spid="_x0000_s147478"/>
                </a:ext>
                <a:ext uri="{FF2B5EF4-FFF2-40B4-BE49-F238E27FC236}">
                  <a16:creationId xmlns:a16="http://schemas.microsoft.com/office/drawing/2014/main" id="{00000000-0008-0000-0700-000016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　機器を活用するための人員体制が足りない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14</xdr:row>
          <xdr:rowOff>57150</xdr:rowOff>
        </xdr:from>
        <xdr:to>
          <xdr:col>1</xdr:col>
          <xdr:colOff>333375</xdr:colOff>
          <xdr:row>19</xdr:row>
          <xdr:rowOff>114300</xdr:rowOff>
        </xdr:to>
        <xdr:sp macro="" textlink="">
          <xdr:nvSpPr>
            <xdr:cNvPr id="147479" name="Check Box 23" hidden="1">
              <a:extLst>
                <a:ext uri="{63B3BB69-23CF-44E3-9099-C40C66FF867C}">
                  <a14:compatExt spid="_x0000_s147479"/>
                </a:ext>
                <a:ext uri="{FF2B5EF4-FFF2-40B4-BE49-F238E27FC236}">
                  <a16:creationId xmlns:a16="http://schemas.microsoft.com/office/drawing/2014/main" id="{00000000-0008-0000-0700-000017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190500</xdr:rowOff>
        </xdr:from>
        <xdr:to>
          <xdr:col>1</xdr:col>
          <xdr:colOff>438150</xdr:colOff>
          <xdr:row>19</xdr:row>
          <xdr:rowOff>590550</xdr:rowOff>
        </xdr:to>
        <xdr:sp macro="" textlink="">
          <xdr:nvSpPr>
            <xdr:cNvPr id="147480" name="Check Box 24" hidden="1">
              <a:extLst>
                <a:ext uri="{63B3BB69-23CF-44E3-9099-C40C66FF867C}">
                  <a14:compatExt spid="_x0000_s147480"/>
                </a:ext>
                <a:ext uri="{FF2B5EF4-FFF2-40B4-BE49-F238E27FC236}">
                  <a16:creationId xmlns:a16="http://schemas.microsoft.com/office/drawing/2014/main" id="{00000000-0008-0000-0700-000018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18</xdr:row>
          <xdr:rowOff>295275</xdr:rowOff>
        </xdr:from>
        <xdr:to>
          <xdr:col>1</xdr:col>
          <xdr:colOff>533400</xdr:colOff>
          <xdr:row>21</xdr:row>
          <xdr:rowOff>28575</xdr:rowOff>
        </xdr:to>
        <xdr:sp macro="" textlink="">
          <xdr:nvSpPr>
            <xdr:cNvPr id="147481" name="Check Box 25" hidden="1">
              <a:extLst>
                <a:ext uri="{63B3BB69-23CF-44E3-9099-C40C66FF867C}">
                  <a14:compatExt spid="_x0000_s147481"/>
                </a:ext>
                <a:ext uri="{FF2B5EF4-FFF2-40B4-BE49-F238E27FC236}">
                  <a16:creationId xmlns:a16="http://schemas.microsoft.com/office/drawing/2014/main" id="{00000000-0008-0000-0700-000019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258534</xdr:colOff>
      <xdr:row>24</xdr:row>
      <xdr:rowOff>95250</xdr:rowOff>
    </xdr:from>
    <xdr:to>
      <xdr:col>17</xdr:col>
      <xdr:colOff>272143</xdr:colOff>
      <xdr:row>29</xdr:row>
      <xdr:rowOff>585107</xdr:rowOff>
    </xdr:to>
    <xdr:sp macro="" textlink="">
      <xdr:nvSpPr>
        <xdr:cNvPr id="2" name="テキスト ボックス 1">
          <a:extLst>
            <a:ext uri="{FF2B5EF4-FFF2-40B4-BE49-F238E27FC236}">
              <a16:creationId xmlns:a16="http://schemas.microsoft.com/office/drawing/2014/main" id="{66419D88-E31B-45EA-AB61-ACFD242B9C7C}"/>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twoCellAnchor>
    <xdr:from>
      <xdr:col>0</xdr:col>
      <xdr:colOff>258534</xdr:colOff>
      <xdr:row>24</xdr:row>
      <xdr:rowOff>95250</xdr:rowOff>
    </xdr:from>
    <xdr:to>
      <xdr:col>17</xdr:col>
      <xdr:colOff>272143</xdr:colOff>
      <xdr:row>29</xdr:row>
      <xdr:rowOff>585107</xdr:rowOff>
    </xdr:to>
    <xdr:sp macro="" textlink="">
      <xdr:nvSpPr>
        <xdr:cNvPr id="3" name="テキスト ボックス 2">
          <a:extLst>
            <a:ext uri="{FF2B5EF4-FFF2-40B4-BE49-F238E27FC236}">
              <a16:creationId xmlns:a16="http://schemas.microsoft.com/office/drawing/2014/main" id="{6BEDC32B-B32B-4556-A1D2-A774EAA609E6}"/>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twoCellAnchor>
    <xdr:from>
      <xdr:col>0</xdr:col>
      <xdr:colOff>258534</xdr:colOff>
      <xdr:row>24</xdr:row>
      <xdr:rowOff>95250</xdr:rowOff>
    </xdr:from>
    <xdr:to>
      <xdr:col>17</xdr:col>
      <xdr:colOff>272143</xdr:colOff>
      <xdr:row>29</xdr:row>
      <xdr:rowOff>585107</xdr:rowOff>
    </xdr:to>
    <xdr:sp macro="" textlink="">
      <xdr:nvSpPr>
        <xdr:cNvPr id="4" name="テキスト ボックス 3">
          <a:extLst>
            <a:ext uri="{FF2B5EF4-FFF2-40B4-BE49-F238E27FC236}">
              <a16:creationId xmlns:a16="http://schemas.microsoft.com/office/drawing/2014/main" id="{B37B7BB3-DB13-4C25-8E24-4811E1881026}"/>
            </a:ext>
          </a:extLst>
        </xdr:cNvPr>
        <xdr:cNvSpPr txBox="1"/>
      </xdr:nvSpPr>
      <xdr:spPr>
        <a:xfrm>
          <a:off x="258534" y="6153150"/>
          <a:ext cx="7957459" cy="175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a:p>
          <a:r>
            <a:rPr kumimoji="1" lang="en-US" altLang="ja-JP" sz="1200">
              <a:solidFill>
                <a:schemeClr val="tx1"/>
              </a:solidFill>
            </a:rPr>
            <a:t>※</a:t>
          </a:r>
          <a:r>
            <a:rPr kumimoji="1" lang="ja-JP" altLang="en-US" sz="1200">
              <a:solidFill>
                <a:schemeClr val="tx1"/>
              </a:solidFill>
            </a:rPr>
            <a:t>見守り機器の導入に伴う通信環境整備に係る経費（障害者支援施設、グループホームのみ）は補助対象</a:t>
          </a:r>
          <a:endParaRPr kumimoji="1" lang="en-US" altLang="ja-JP" sz="1200">
            <a:solidFill>
              <a:schemeClr val="tx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259975</xdr:colOff>
      <xdr:row>9</xdr:row>
      <xdr:rowOff>35858</xdr:rowOff>
    </xdr:from>
    <xdr:to>
      <xdr:col>9</xdr:col>
      <xdr:colOff>582706</xdr:colOff>
      <xdr:row>13</xdr:row>
      <xdr:rowOff>367552</xdr:rowOff>
    </xdr:to>
    <xdr:sp macro="" textlink="">
      <xdr:nvSpPr>
        <xdr:cNvPr id="2" name="右中かっこ 1">
          <a:extLst>
            <a:ext uri="{FF2B5EF4-FFF2-40B4-BE49-F238E27FC236}">
              <a16:creationId xmlns:a16="http://schemas.microsoft.com/office/drawing/2014/main" id="{33D55520-1B5D-412A-9095-6C5CEAE074CC}"/>
            </a:ext>
          </a:extLst>
        </xdr:cNvPr>
        <xdr:cNvSpPr/>
      </xdr:nvSpPr>
      <xdr:spPr>
        <a:xfrm>
          <a:off x="10394575" y="1966258"/>
          <a:ext cx="322731" cy="1957294"/>
        </a:xfrm>
        <a:prstGeom prst="rightBrace">
          <a:avLst>
            <a:gd name="adj1" fmla="val 8333"/>
            <a:gd name="adj2" fmla="val 49229"/>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555812</xdr:colOff>
      <xdr:row>14</xdr:row>
      <xdr:rowOff>286870</xdr:rowOff>
    </xdr:from>
    <xdr:to>
      <xdr:col>11</xdr:col>
      <xdr:colOff>421341</xdr:colOff>
      <xdr:row>16</xdr:row>
      <xdr:rowOff>197222</xdr:rowOff>
    </xdr:to>
    <xdr:sp macro="" textlink="">
      <xdr:nvSpPr>
        <xdr:cNvPr id="3" name="角丸四角形 4">
          <a:extLst>
            <a:ext uri="{FF2B5EF4-FFF2-40B4-BE49-F238E27FC236}">
              <a16:creationId xmlns:a16="http://schemas.microsoft.com/office/drawing/2014/main" id="{5FBA6E07-5D83-4119-9181-D496732541FB}"/>
            </a:ext>
          </a:extLst>
        </xdr:cNvPr>
        <xdr:cNvSpPr/>
      </xdr:nvSpPr>
      <xdr:spPr>
        <a:xfrm>
          <a:off x="676462" y="4249270"/>
          <a:ext cx="11251079" cy="583452"/>
        </a:xfrm>
        <a:prstGeom prst="roundRect">
          <a:avLst/>
        </a:prstGeom>
        <a:noFill/>
        <a:ln>
          <a:solidFill>
            <a:schemeClr val="accent6"/>
          </a:solidFill>
          <a:prstDash val="solid"/>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30</xdr:col>
      <xdr:colOff>358589</xdr:colOff>
      <xdr:row>1</xdr:row>
      <xdr:rowOff>206188</xdr:rowOff>
    </xdr:from>
    <xdr:to>
      <xdr:col>39</xdr:col>
      <xdr:colOff>125507</xdr:colOff>
      <xdr:row>10</xdr:row>
      <xdr:rowOff>286869</xdr:rowOff>
    </xdr:to>
    <xdr:sp macro="" textlink="">
      <xdr:nvSpPr>
        <xdr:cNvPr id="4" name="テキスト ボックス 3">
          <a:extLst>
            <a:ext uri="{FF2B5EF4-FFF2-40B4-BE49-F238E27FC236}">
              <a16:creationId xmlns:a16="http://schemas.microsoft.com/office/drawing/2014/main" id="{5EEAA4F8-24BD-4EEF-8FFB-4EE7A65F507C}"/>
            </a:ext>
          </a:extLst>
        </xdr:cNvPr>
        <xdr:cNvSpPr txBox="1"/>
      </xdr:nvSpPr>
      <xdr:spPr>
        <a:xfrm>
          <a:off x="25028339" y="434788"/>
          <a:ext cx="5367618" cy="2188881"/>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「コンテンツの有効化」をクリックしてください</a:t>
          </a:r>
          <a:endParaRPr kumimoji="1" lang="en-US" altLang="ja-JP" sz="1800" b="1"/>
        </a:p>
        <a:p>
          <a:r>
            <a:rPr kumimoji="1" lang="ja-JP" altLang="en-US" sz="1800" b="1"/>
            <a:t>本シートを１番最初に作成してください</a:t>
          </a:r>
          <a:endParaRPr kumimoji="1" lang="en-US" altLang="ja-JP" sz="1800" b="1"/>
        </a:p>
        <a:p>
          <a:r>
            <a:rPr kumimoji="1" lang="ja-JP" altLang="en-US" sz="1800" b="1"/>
            <a:t>本シートの次は、別紙３－１を作成してください</a:t>
          </a:r>
          <a:endParaRPr kumimoji="1" lang="en-US" altLang="ja-JP" sz="1800" b="1"/>
        </a:p>
      </xdr:txBody>
    </xdr:sp>
    <xdr:clientData/>
  </xdr:twoCellAnchor>
  <xdr:twoCellAnchor>
    <xdr:from>
      <xdr:col>30</xdr:col>
      <xdr:colOff>233083</xdr:colOff>
      <xdr:row>16</xdr:row>
      <xdr:rowOff>133351</xdr:rowOff>
    </xdr:from>
    <xdr:to>
      <xdr:col>39</xdr:col>
      <xdr:colOff>1</xdr:colOff>
      <xdr:row>25</xdr:row>
      <xdr:rowOff>619126</xdr:rowOff>
    </xdr:to>
    <xdr:sp macro="" textlink="">
      <xdr:nvSpPr>
        <xdr:cNvPr id="5" name="テキスト ボックス 4">
          <a:extLst>
            <a:ext uri="{FF2B5EF4-FFF2-40B4-BE49-F238E27FC236}">
              <a16:creationId xmlns:a16="http://schemas.microsoft.com/office/drawing/2014/main" id="{D0AB2CED-E33E-4E65-A03F-8985BE0D4449}"/>
            </a:ext>
          </a:extLst>
        </xdr:cNvPr>
        <xdr:cNvSpPr txBox="1"/>
      </xdr:nvSpPr>
      <xdr:spPr>
        <a:xfrm>
          <a:off x="24902833" y="4768851"/>
          <a:ext cx="5367618" cy="44037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金額変更理由</a:t>
          </a:r>
          <a:r>
            <a:rPr kumimoji="1" lang="en-US" altLang="ja-JP" sz="1800" b="1"/>
            <a:t>】</a:t>
          </a:r>
        </a:p>
        <a:p>
          <a:r>
            <a:rPr kumimoji="1" lang="ja-JP" altLang="en-US" sz="1800" b="1"/>
            <a:t>（例）</a:t>
          </a:r>
          <a:endParaRPr kumimoji="1" lang="en-US" altLang="ja-JP" sz="1800" b="1"/>
        </a:p>
        <a:p>
          <a:r>
            <a:rPr kumimoji="1" lang="ja-JP" altLang="en-US" sz="1800" b="0"/>
            <a:t>　〇 欠品、廃番等に伴う同等品への変更</a:t>
          </a:r>
        </a:p>
        <a:p>
          <a:r>
            <a:rPr kumimoji="1" lang="ja-JP" altLang="en-US" sz="1800" b="0"/>
            <a:t>　〇 より廉価な同等品への変更</a:t>
          </a:r>
        </a:p>
        <a:p>
          <a:r>
            <a:rPr kumimoji="1" lang="ja-JP" altLang="en-US" sz="1800" b="0"/>
            <a:t>　〇 職員の異動等、合理的理由による数量変更</a:t>
          </a:r>
        </a:p>
        <a:p>
          <a:r>
            <a:rPr kumimoji="1" lang="ja-JP" altLang="en-US" sz="1800" b="0"/>
            <a:t>　〇 年度内に支払完了しなかった</a:t>
          </a:r>
        </a:p>
        <a:p>
          <a:r>
            <a:rPr kumimoji="1" lang="ja-JP" altLang="en-US" sz="1800" b="0"/>
            <a:t>　〇 見積時点よりも割引となった</a:t>
          </a:r>
        </a:p>
        <a:p>
          <a:r>
            <a:rPr kumimoji="1" lang="ja-JP" altLang="en-US" sz="1800" b="0"/>
            <a:t>　〇 金額換算可能なポイント相当額発生</a:t>
          </a:r>
          <a:endParaRPr kumimoji="1" lang="en-US" altLang="ja-JP" sz="1800" b="0"/>
        </a:p>
        <a:p>
          <a:endParaRPr kumimoji="1" lang="en-US" altLang="ja-JP" sz="1800" b="0"/>
        </a:p>
        <a:p>
          <a:r>
            <a:rPr kumimoji="1" lang="en-US" altLang="ja-JP" sz="1800" b="0">
              <a:solidFill>
                <a:srgbClr val="FF0000"/>
              </a:solidFill>
            </a:rPr>
            <a:t>※</a:t>
          </a:r>
          <a:r>
            <a:rPr kumimoji="1" lang="ja-JP" altLang="en-US" sz="1800" b="0">
              <a:solidFill>
                <a:srgbClr val="FF0000"/>
              </a:solidFill>
            </a:rPr>
            <a:t>交付決定額が補助額の上限となります。交付申請額を上回る支出があった場合、変更交付申請を行う必要があります。</a:t>
          </a:r>
          <a:endParaRPr kumimoji="1" lang="en-US" altLang="ja-JP" sz="1800" b="0">
            <a:solidFill>
              <a:srgbClr val="FF0000"/>
            </a:solidFill>
          </a:endParaRPr>
        </a:p>
        <a:p>
          <a:r>
            <a:rPr kumimoji="1" lang="ja-JP" altLang="en-US" sz="1800" b="0">
              <a:solidFill>
                <a:srgbClr val="FF0000"/>
              </a:solidFill>
            </a:rPr>
            <a:t>判断に迷われる場合は、至急、都担当者にご連絡ください。</a:t>
          </a:r>
          <a:endParaRPr kumimoji="1" lang="en-US" altLang="ja-JP" sz="1800" b="0">
            <a:solidFill>
              <a:srgbClr val="FF0000"/>
            </a:solidFill>
          </a:endParaRPr>
        </a:p>
      </xdr:txBody>
    </xdr:sp>
    <xdr:clientData/>
  </xdr:twoCellAnchor>
  <xdr:twoCellAnchor>
    <xdr:from>
      <xdr:col>30</xdr:col>
      <xdr:colOff>233082</xdr:colOff>
      <xdr:row>35</xdr:row>
      <xdr:rowOff>0</xdr:rowOff>
    </xdr:from>
    <xdr:to>
      <xdr:col>39</xdr:col>
      <xdr:colOff>0</xdr:colOff>
      <xdr:row>37</xdr:row>
      <xdr:rowOff>295835</xdr:rowOff>
    </xdr:to>
    <xdr:sp macro="" textlink="">
      <xdr:nvSpPr>
        <xdr:cNvPr id="6" name="テキスト ボックス 5">
          <a:extLst>
            <a:ext uri="{FF2B5EF4-FFF2-40B4-BE49-F238E27FC236}">
              <a16:creationId xmlns:a16="http://schemas.microsoft.com/office/drawing/2014/main" id="{2F1ACB1B-2265-4CB1-9BB0-15F78D66A2BE}"/>
            </a:ext>
          </a:extLst>
        </xdr:cNvPr>
        <xdr:cNvSpPr txBox="1"/>
      </xdr:nvSpPr>
      <xdr:spPr>
        <a:xfrm>
          <a:off x="24902832" y="14795500"/>
          <a:ext cx="5367618" cy="155313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a:t>
          </a:r>
          <a:r>
            <a:rPr kumimoji="1" lang="ja-JP" altLang="en-US" sz="1800" b="1"/>
            <a:t>金額変更理由</a:t>
          </a:r>
          <a:r>
            <a:rPr kumimoji="1" lang="en-US" altLang="ja-JP" sz="1800" b="1"/>
            <a:t>】</a:t>
          </a:r>
        </a:p>
        <a:p>
          <a:r>
            <a:rPr kumimoji="1" lang="ja-JP" altLang="en-US" sz="1800" b="1"/>
            <a:t>（例）</a:t>
          </a:r>
          <a:endParaRPr kumimoji="1" lang="en-US" altLang="ja-JP" sz="1800" b="1"/>
        </a:p>
        <a:p>
          <a:r>
            <a:rPr kumimoji="1" lang="ja-JP" altLang="en-US" sz="1800" b="0"/>
            <a:t>　〇 欠品、廃番等に伴う同等品への変更</a:t>
          </a:r>
        </a:p>
        <a:p>
          <a:r>
            <a:rPr kumimoji="1" lang="ja-JP" altLang="en-US" sz="1800" b="0"/>
            <a:t>　〇 より廉価な同等品への変更</a:t>
          </a:r>
        </a:p>
        <a:p>
          <a:r>
            <a:rPr kumimoji="1" lang="ja-JP" altLang="en-US" sz="1800" b="0"/>
            <a:t>　〇 職員の異動等、合理的理由による数量変更</a:t>
          </a:r>
        </a:p>
        <a:p>
          <a:r>
            <a:rPr kumimoji="1" lang="ja-JP" altLang="en-US" sz="1800" b="0"/>
            <a:t>　〇 年度内に支払完了しなかった</a:t>
          </a:r>
        </a:p>
        <a:p>
          <a:r>
            <a:rPr kumimoji="1" lang="ja-JP" altLang="en-US" sz="1800" b="0"/>
            <a:t>　〇 見積時点よりも割引となった</a:t>
          </a:r>
        </a:p>
        <a:p>
          <a:r>
            <a:rPr kumimoji="1" lang="ja-JP" altLang="en-US" sz="1800" b="0"/>
            <a:t>　〇 金額換算可能なポイント相当額発生</a:t>
          </a:r>
          <a:endParaRPr kumimoji="1" lang="en-US" altLang="ja-JP" sz="1800" b="0"/>
        </a:p>
        <a:p>
          <a:endParaRPr kumimoji="1" lang="en-US" altLang="ja-JP" sz="1800" b="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rgbClr val="FF0000"/>
              </a:solidFill>
              <a:effectLst/>
              <a:uLnTx/>
              <a:uFillTx/>
              <a:latin typeface="+mn-lt"/>
              <a:ea typeface="+mn-ea"/>
              <a:cs typeface="+mn-cs"/>
            </a:rPr>
            <a:t>※</a:t>
          </a:r>
          <a:r>
            <a:rPr kumimoji="1" lang="ja-JP" altLang="en-US" sz="1800" b="0" i="0" u="none" strike="noStrike" kern="0" cap="none" spc="0" normalizeH="0" baseline="0" noProof="0">
              <a:ln>
                <a:noFill/>
              </a:ln>
              <a:solidFill>
                <a:srgbClr val="FF0000"/>
              </a:solidFill>
              <a:effectLst/>
              <a:uLnTx/>
              <a:uFillTx/>
              <a:latin typeface="+mn-lt"/>
              <a:ea typeface="+mn-ea"/>
              <a:cs typeface="+mn-cs"/>
            </a:rPr>
            <a:t>交付決定額が補助額の上限となります。</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rgbClr val="FF0000"/>
              </a:solidFill>
              <a:effectLst/>
              <a:uLnTx/>
              <a:uFillTx/>
              <a:latin typeface="+mn-lt"/>
              <a:ea typeface="+mn-ea"/>
              <a:cs typeface="+mn-cs"/>
            </a:rPr>
            <a:t>判断に迷われる場合は、至急、都担当者にご連絡ください。</a:t>
          </a:r>
          <a:endParaRPr kumimoji="1" lang="en-US" altLang="ja-JP" sz="18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10</xdr:col>
      <xdr:colOff>0</xdr:colOff>
      <xdr:row>9</xdr:row>
      <xdr:rowOff>0</xdr:rowOff>
    </xdr:from>
    <xdr:to>
      <xdr:col>21</xdr:col>
      <xdr:colOff>438151</xdr:colOff>
      <xdr:row>13</xdr:row>
      <xdr:rowOff>311602</xdr:rowOff>
    </xdr:to>
    <xdr:sp macro="" textlink="">
      <xdr:nvSpPr>
        <xdr:cNvPr id="7" name="正方形/長方形 6">
          <a:extLst>
            <a:ext uri="{FF2B5EF4-FFF2-40B4-BE49-F238E27FC236}">
              <a16:creationId xmlns:a16="http://schemas.microsoft.com/office/drawing/2014/main" id="{63946814-A8FF-4DAF-A2BA-45475CA9C26B}"/>
            </a:ext>
          </a:extLst>
        </xdr:cNvPr>
        <xdr:cNvSpPr/>
      </xdr:nvSpPr>
      <xdr:spPr>
        <a:xfrm>
          <a:off x="10820400" y="1930400"/>
          <a:ext cx="8191501" cy="1937202"/>
        </a:xfrm>
        <a:prstGeom prst="rect">
          <a:avLst/>
        </a:prstGeom>
        <a:noFill/>
        <a:ln w="60325"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200" b="1">
              <a:solidFill>
                <a:sysClr val="windowText" lastClr="000000"/>
              </a:solidFill>
              <a:effectLst/>
              <a:latin typeface="+mn-lt"/>
              <a:ea typeface="+mn-ea"/>
              <a:cs typeface="+mn-cs"/>
            </a:rPr>
            <a:t>対象となるソフトウェア</a:t>
          </a:r>
          <a:endParaRPr lang="en-US" altLang="ja-JP" sz="1200" b="1">
            <a:solidFill>
              <a:sysClr val="windowText" lastClr="000000"/>
            </a:solidFill>
            <a:effectLst/>
            <a:latin typeface="+mn-lt"/>
            <a:ea typeface="+mn-ea"/>
            <a:cs typeface="+mn-cs"/>
          </a:endParaRPr>
        </a:p>
        <a:p>
          <a:r>
            <a:rPr lang="ja-JP" altLang="ja-JP" sz="1200">
              <a:solidFill>
                <a:sysClr val="windowText" lastClr="000000"/>
              </a:solidFill>
              <a:effectLst/>
              <a:latin typeface="+mn-lt"/>
              <a:ea typeface="+mn-ea"/>
              <a:cs typeface="+mn-cs"/>
            </a:rPr>
            <a:t>①事業所での業務を支援するソフトウェアであって、記録業務、</a:t>
          </a:r>
          <a:r>
            <a:rPr lang="ja-JP" altLang="en-US" sz="1200">
              <a:solidFill>
                <a:sysClr val="windowText" lastClr="000000"/>
              </a:solidFill>
              <a:effectLst/>
              <a:latin typeface="+mn-lt"/>
              <a:ea typeface="+mn-ea"/>
              <a:cs typeface="+mn-cs"/>
            </a:rPr>
            <a:t>情報共</a:t>
          </a:r>
          <a:r>
            <a:rPr lang="ja-JP" altLang="ja-JP" sz="1200">
              <a:solidFill>
                <a:sysClr val="windowText" lastClr="000000"/>
              </a:solidFill>
              <a:effectLst/>
              <a:latin typeface="+mn-lt"/>
              <a:ea typeface="+mn-ea"/>
              <a:cs typeface="+mn-cs"/>
            </a:rPr>
            <a:t>有業務（事業所内外での情報連携含む。）、</a:t>
          </a:r>
          <a:r>
            <a:rPr lang="ja-JP" altLang="en-US"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請求業務を一気通貫（転記等の業務が発生しない）で行うことが可能となっているものであるもの。</a:t>
          </a:r>
        </a:p>
        <a:p>
          <a:r>
            <a:rPr lang="ja-JP" altLang="ja-JP" sz="1200">
              <a:solidFill>
                <a:sysClr val="windowText" lastClr="000000"/>
              </a:solidFill>
              <a:effectLst/>
              <a:latin typeface="+mn-lt"/>
              <a:ea typeface="+mn-ea"/>
              <a:cs typeface="+mn-cs"/>
            </a:rPr>
            <a:t>②バックオフィス業務（業務効率化に資する勤怠管理、シフト表作成、人事、給与、ホームページ作成などの業務）のためのソフトウェアであって、転記等の業務が発生しない一気通貫の環境が実現で</a:t>
          </a:r>
          <a:r>
            <a:rPr lang="en-US" altLang="ja-JP"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きるもの。</a:t>
          </a:r>
        </a:p>
        <a:p>
          <a:pPr algn="l"/>
          <a:endParaRPr kumimoji="1" lang="en-US" altLang="ja-JP" sz="1200" b="1">
            <a:solidFill>
              <a:sysClr val="windowText" lastClr="000000"/>
            </a:solidFill>
          </a:endParaRPr>
        </a:p>
        <a:p>
          <a:pPr algn="l"/>
          <a:r>
            <a:rPr kumimoji="1" lang="ja-JP" altLang="en-US" sz="1200" b="1">
              <a:solidFill>
                <a:sysClr val="windowText" lastClr="000000"/>
              </a:solidFill>
            </a:rPr>
            <a:t>初期設定等に関する費用</a:t>
          </a:r>
          <a:r>
            <a:rPr kumimoji="0" lang="ja-JP" altLang="en-US" sz="1200" b="0">
              <a:solidFill>
                <a:sysClr val="windowText" lastClr="000000"/>
              </a:solidFill>
              <a:effectLst/>
            </a:rPr>
            <a:t>とは</a:t>
          </a:r>
          <a:endParaRPr kumimoji="0" lang="en-US" altLang="ja-JP" sz="1200" b="0">
            <a:solidFill>
              <a:sysClr val="windowText" lastClr="00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mn-lt"/>
              <a:ea typeface="+mn-ea"/>
              <a:cs typeface="+mn-cs"/>
            </a:rPr>
            <a:t>　</a:t>
          </a:r>
          <a:r>
            <a:rPr lang="ja-JP" altLang="ja-JP" sz="1200">
              <a:solidFill>
                <a:sysClr val="windowText" lastClr="000000"/>
              </a:solidFill>
              <a:effectLst/>
              <a:latin typeface="+mn-lt"/>
              <a:ea typeface="+mn-ea"/>
              <a:cs typeface="+mn-cs"/>
            </a:rPr>
            <a:t>保守・サポート費、導入設定費、導入研修費、セキュリティ対策費が対象</a:t>
          </a:r>
          <a:r>
            <a:rPr lang="ja-JP" altLang="en-US" sz="1200">
              <a:solidFill>
                <a:sysClr val="windowText" lastClr="000000"/>
              </a:solidFill>
              <a:effectLst/>
              <a:latin typeface="+mn-lt"/>
              <a:ea typeface="+mn-ea"/>
              <a:cs typeface="+mn-cs"/>
            </a:rPr>
            <a:t>となります。</a:t>
          </a:r>
          <a:endParaRPr lang="en-US" altLang="ja-JP" sz="12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ysClr val="windowText" lastClr="000000"/>
            </a:solidFill>
            <a:effectLst/>
          </a:endParaRPr>
        </a:p>
        <a:p>
          <a:pPr algn="l"/>
          <a:endParaRPr kumimoji="1" lang="en-US" altLang="ja-JP" sz="1100" b="1">
            <a:solidFill>
              <a:sysClr val="windowText" lastClr="000000"/>
            </a:solidFill>
          </a:endParaRPr>
        </a:p>
      </xdr:txBody>
    </xdr:sp>
    <xdr:clientData/>
  </xdr:twoCellAnchor>
  <xdr:twoCellAnchor>
    <xdr:from>
      <xdr:col>30</xdr:col>
      <xdr:colOff>247650</xdr:colOff>
      <xdr:row>11</xdr:row>
      <xdr:rowOff>133350</xdr:rowOff>
    </xdr:from>
    <xdr:to>
      <xdr:col>39</xdr:col>
      <xdr:colOff>247650</xdr:colOff>
      <xdr:row>14</xdr:row>
      <xdr:rowOff>190500</xdr:rowOff>
    </xdr:to>
    <xdr:sp macro="" textlink="">
      <xdr:nvSpPr>
        <xdr:cNvPr id="8" name="テキスト ボックス 7">
          <a:extLst>
            <a:ext uri="{FF2B5EF4-FFF2-40B4-BE49-F238E27FC236}">
              <a16:creationId xmlns:a16="http://schemas.microsoft.com/office/drawing/2014/main" id="{A0B2C826-AC48-4DC5-9A62-AC63FFD12E8B}"/>
            </a:ext>
          </a:extLst>
        </xdr:cNvPr>
        <xdr:cNvSpPr txBox="1"/>
      </xdr:nvSpPr>
      <xdr:spPr>
        <a:xfrm>
          <a:off x="24917400" y="2876550"/>
          <a:ext cx="5600700" cy="1276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黄色のセル以外は、入力不可</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124</xdr:row>
          <xdr:rowOff>238125</xdr:rowOff>
        </xdr:from>
        <xdr:to>
          <xdr:col>5</xdr:col>
          <xdr:colOff>152400</xdr:colOff>
          <xdr:row>126</xdr:row>
          <xdr:rowOff>152400</xdr:rowOff>
        </xdr:to>
        <xdr:sp macro="" textlink="">
          <xdr:nvSpPr>
            <xdr:cNvPr id="163841" name="Check Box 1" hidden="1">
              <a:extLst>
                <a:ext uri="{63B3BB69-23CF-44E3-9099-C40C66FF867C}">
                  <a14:compatExt spid="_x0000_s163841"/>
                </a:ext>
                <a:ext uri="{FF2B5EF4-FFF2-40B4-BE49-F238E27FC236}">
                  <a16:creationId xmlns:a16="http://schemas.microsoft.com/office/drawing/2014/main" id="{00000000-0008-0000-0B00-000001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121</xdr:row>
          <xdr:rowOff>238125</xdr:rowOff>
        </xdr:from>
        <xdr:to>
          <xdr:col>5</xdr:col>
          <xdr:colOff>152400</xdr:colOff>
          <xdr:row>123</xdr:row>
          <xdr:rowOff>133350</xdr:rowOff>
        </xdr:to>
        <xdr:sp macro="" textlink="">
          <xdr:nvSpPr>
            <xdr:cNvPr id="163842" name="Check Box 2" hidden="1">
              <a:extLst>
                <a:ext uri="{63B3BB69-23CF-44E3-9099-C40C66FF867C}">
                  <a14:compatExt spid="_x0000_s163842"/>
                </a:ext>
                <a:ext uri="{FF2B5EF4-FFF2-40B4-BE49-F238E27FC236}">
                  <a16:creationId xmlns:a16="http://schemas.microsoft.com/office/drawing/2014/main" id="{00000000-0008-0000-0B00-000002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9525</xdr:rowOff>
        </xdr:from>
        <xdr:to>
          <xdr:col>5</xdr:col>
          <xdr:colOff>152400</xdr:colOff>
          <xdr:row>124</xdr:row>
          <xdr:rowOff>133350</xdr:rowOff>
        </xdr:to>
        <xdr:sp macro="" textlink="">
          <xdr:nvSpPr>
            <xdr:cNvPr id="163843" name="Check Box 3" hidden="1">
              <a:extLst>
                <a:ext uri="{63B3BB69-23CF-44E3-9099-C40C66FF867C}">
                  <a14:compatExt spid="_x0000_s163843"/>
                </a:ext>
                <a:ext uri="{FF2B5EF4-FFF2-40B4-BE49-F238E27FC236}">
                  <a16:creationId xmlns:a16="http://schemas.microsoft.com/office/drawing/2014/main" id="{00000000-0008-0000-0B00-000003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238125</xdr:rowOff>
        </xdr:from>
        <xdr:to>
          <xdr:col>5</xdr:col>
          <xdr:colOff>152400</xdr:colOff>
          <xdr:row>125</xdr:row>
          <xdr:rowOff>133350</xdr:rowOff>
        </xdr:to>
        <xdr:sp macro="" textlink="">
          <xdr:nvSpPr>
            <xdr:cNvPr id="163844" name="Check Box 4" hidden="1">
              <a:extLst>
                <a:ext uri="{63B3BB69-23CF-44E3-9099-C40C66FF867C}">
                  <a14:compatExt spid="_x0000_s163844"/>
                </a:ext>
                <a:ext uri="{FF2B5EF4-FFF2-40B4-BE49-F238E27FC236}">
                  <a16:creationId xmlns:a16="http://schemas.microsoft.com/office/drawing/2014/main" id="{00000000-0008-0000-0B00-000004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インカム等の導入により、職員間の情報伝達や職員の移動負担が軽減した。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125</xdr:row>
          <xdr:rowOff>209550</xdr:rowOff>
        </xdr:from>
        <xdr:to>
          <xdr:col>4</xdr:col>
          <xdr:colOff>180975</xdr:colOff>
          <xdr:row>128</xdr:row>
          <xdr:rowOff>19050</xdr:rowOff>
        </xdr:to>
        <xdr:sp macro="" textlink="">
          <xdr:nvSpPr>
            <xdr:cNvPr id="163845" name="Check Box 5" hidden="1">
              <a:extLst>
                <a:ext uri="{63B3BB69-23CF-44E3-9099-C40C66FF867C}">
                  <a14:compatExt spid="_x0000_s163845"/>
                </a:ext>
                <a:ext uri="{FF2B5EF4-FFF2-40B4-BE49-F238E27FC236}">
                  <a16:creationId xmlns:a16="http://schemas.microsoft.com/office/drawing/2014/main" id="{00000000-0008-0000-0B00-000005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9525</xdr:rowOff>
        </xdr:from>
        <xdr:to>
          <xdr:col>10</xdr:col>
          <xdr:colOff>57150</xdr:colOff>
          <xdr:row>123</xdr:row>
          <xdr:rowOff>161925</xdr:rowOff>
        </xdr:to>
        <xdr:sp macro="" textlink="">
          <xdr:nvSpPr>
            <xdr:cNvPr id="163846" name="Check Box 6" hidden="1">
              <a:extLst>
                <a:ext uri="{63B3BB69-23CF-44E3-9099-C40C66FF867C}">
                  <a14:compatExt spid="_x0000_s163846"/>
                </a:ext>
                <a:ext uri="{FF2B5EF4-FFF2-40B4-BE49-F238E27FC236}">
                  <a16:creationId xmlns:a16="http://schemas.microsoft.com/office/drawing/2014/main" id="{00000000-0008-0000-0B00-000006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122</xdr:row>
          <xdr:rowOff>219075</xdr:rowOff>
        </xdr:from>
        <xdr:to>
          <xdr:col>10</xdr:col>
          <xdr:colOff>66675</xdr:colOff>
          <xdr:row>125</xdr:row>
          <xdr:rowOff>0</xdr:rowOff>
        </xdr:to>
        <xdr:sp macro="" textlink="">
          <xdr:nvSpPr>
            <xdr:cNvPr id="163847" name="Check Box 7" hidden="1">
              <a:extLst>
                <a:ext uri="{63B3BB69-23CF-44E3-9099-C40C66FF867C}">
                  <a14:compatExt spid="_x0000_s163847"/>
                </a:ext>
                <a:ext uri="{FF2B5EF4-FFF2-40B4-BE49-F238E27FC236}">
                  <a16:creationId xmlns:a16="http://schemas.microsoft.com/office/drawing/2014/main" id="{00000000-0008-0000-0B00-000007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161925</xdr:rowOff>
        </xdr:from>
        <xdr:to>
          <xdr:col>9</xdr:col>
          <xdr:colOff>2190750</xdr:colOff>
          <xdr:row>128</xdr:row>
          <xdr:rowOff>57150</xdr:rowOff>
        </xdr:to>
        <xdr:sp macro="" textlink="">
          <xdr:nvSpPr>
            <xdr:cNvPr id="163848" name="Check Box 8" hidden="1">
              <a:extLst>
                <a:ext uri="{63B3BB69-23CF-44E3-9099-C40C66FF867C}">
                  <a14:compatExt spid="_x0000_s163848"/>
                </a:ext>
                <a:ext uri="{FF2B5EF4-FFF2-40B4-BE49-F238E27FC236}">
                  <a16:creationId xmlns:a16="http://schemas.microsoft.com/office/drawing/2014/main" id="{00000000-0008-0000-0B00-000008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勤怠管理、シフト表作成等の業務を一気通貫で行えるようになった。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209550</xdr:rowOff>
        </xdr:from>
        <xdr:to>
          <xdr:col>10</xdr:col>
          <xdr:colOff>28575</xdr:colOff>
          <xdr:row>126</xdr:row>
          <xdr:rowOff>95250</xdr:rowOff>
        </xdr:to>
        <xdr:sp macro="" textlink="">
          <xdr:nvSpPr>
            <xdr:cNvPr id="163849" name="Check Box 9" hidden="1">
              <a:extLst>
                <a:ext uri="{63B3BB69-23CF-44E3-9099-C40C66FF867C}">
                  <a14:compatExt spid="_x0000_s163849"/>
                </a:ext>
                <a:ext uri="{FF2B5EF4-FFF2-40B4-BE49-F238E27FC236}">
                  <a16:creationId xmlns:a16="http://schemas.microsoft.com/office/drawing/2014/main" id="{00000000-0008-0000-0B00-000009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記録業務、情報共有業務、請求業務を一気通貫で行えるようになった。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123</xdr:row>
          <xdr:rowOff>219075</xdr:rowOff>
        </xdr:from>
        <xdr:to>
          <xdr:col>10</xdr:col>
          <xdr:colOff>66675</xdr:colOff>
          <xdr:row>125</xdr:row>
          <xdr:rowOff>133350</xdr:rowOff>
        </xdr:to>
        <xdr:sp macro="" textlink="">
          <xdr:nvSpPr>
            <xdr:cNvPr id="163850" name="Check Box 10" hidden="1">
              <a:extLst>
                <a:ext uri="{63B3BB69-23CF-44E3-9099-C40C66FF867C}">
                  <a14:compatExt spid="_x0000_s163850"/>
                </a:ext>
                <a:ext uri="{FF2B5EF4-FFF2-40B4-BE49-F238E27FC236}">
                  <a16:creationId xmlns:a16="http://schemas.microsoft.com/office/drawing/2014/main" id="{00000000-0008-0000-0B00-00000A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142875</xdr:rowOff>
        </xdr:from>
        <xdr:to>
          <xdr:col>10</xdr:col>
          <xdr:colOff>28575</xdr:colOff>
          <xdr:row>129</xdr:row>
          <xdr:rowOff>38100</xdr:rowOff>
        </xdr:to>
        <xdr:sp macro="" textlink="">
          <xdr:nvSpPr>
            <xdr:cNvPr id="163851" name="Check Box 11" hidden="1">
              <a:extLst>
                <a:ext uri="{63B3BB69-23CF-44E3-9099-C40C66FF867C}">
                  <a14:compatExt spid="_x0000_s163851"/>
                </a:ext>
                <a:ext uri="{FF2B5EF4-FFF2-40B4-BE49-F238E27FC236}">
                  <a16:creationId xmlns:a16="http://schemas.microsoft.com/office/drawing/2014/main" id="{00000000-0008-0000-0B00-00000B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126</xdr:row>
          <xdr:rowOff>219075</xdr:rowOff>
        </xdr:from>
        <xdr:to>
          <xdr:col>4</xdr:col>
          <xdr:colOff>200025</xdr:colOff>
          <xdr:row>128</xdr:row>
          <xdr:rowOff>142875</xdr:rowOff>
        </xdr:to>
        <xdr:sp macro="" textlink="">
          <xdr:nvSpPr>
            <xdr:cNvPr id="163852" name="Check Box 12" hidden="1">
              <a:extLst>
                <a:ext uri="{63B3BB69-23CF-44E3-9099-C40C66FF867C}">
                  <a14:compatExt spid="_x0000_s163852"/>
                </a:ext>
                <a:ext uri="{FF2B5EF4-FFF2-40B4-BE49-F238E27FC236}">
                  <a16:creationId xmlns:a16="http://schemas.microsoft.com/office/drawing/2014/main" id="{00000000-0008-0000-0B00-00000C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効果がなかった。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114300</xdr:rowOff>
        </xdr:from>
        <xdr:to>
          <xdr:col>10</xdr:col>
          <xdr:colOff>152400</xdr:colOff>
          <xdr:row>130</xdr:row>
          <xdr:rowOff>38100</xdr:rowOff>
        </xdr:to>
        <xdr:sp macro="" textlink="">
          <xdr:nvSpPr>
            <xdr:cNvPr id="163853" name="Check Box 13" hidden="1">
              <a:extLst>
                <a:ext uri="{63B3BB69-23CF-44E3-9099-C40C66FF867C}">
                  <a14:compatExt spid="_x0000_s163853"/>
                </a:ext>
                <a:ext uri="{FF2B5EF4-FFF2-40B4-BE49-F238E27FC236}">
                  <a16:creationId xmlns:a16="http://schemas.microsoft.com/office/drawing/2014/main" id="{00000000-0008-0000-0B00-00000D8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効果がなかった。</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26</xdr:row>
          <xdr:rowOff>161925</xdr:rowOff>
        </xdr:from>
        <xdr:to>
          <xdr:col>2</xdr:col>
          <xdr:colOff>285750</xdr:colOff>
          <xdr:row>29</xdr:row>
          <xdr:rowOff>123825</xdr:rowOff>
        </xdr:to>
        <xdr:sp macro="" textlink="">
          <xdr:nvSpPr>
            <xdr:cNvPr id="167937" name="Check Box 1" hidden="1">
              <a:extLst>
                <a:ext uri="{63B3BB69-23CF-44E3-9099-C40C66FF867C}">
                  <a14:compatExt spid="_x0000_s167937"/>
                </a:ext>
                <a:ext uri="{FF2B5EF4-FFF2-40B4-BE49-F238E27FC236}">
                  <a16:creationId xmlns:a16="http://schemas.microsoft.com/office/drawing/2014/main" id="{00000000-0008-0000-0C00-00000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180975</xdr:rowOff>
        </xdr:from>
        <xdr:to>
          <xdr:col>2</xdr:col>
          <xdr:colOff>190500</xdr:colOff>
          <xdr:row>31</xdr:row>
          <xdr:rowOff>9525</xdr:rowOff>
        </xdr:to>
        <xdr:sp macro="" textlink="">
          <xdr:nvSpPr>
            <xdr:cNvPr id="167938" name="Check Box 2" hidden="1">
              <a:extLst>
                <a:ext uri="{63B3BB69-23CF-44E3-9099-C40C66FF867C}">
                  <a14:compatExt spid="_x0000_s167938"/>
                </a:ext>
                <a:ext uri="{FF2B5EF4-FFF2-40B4-BE49-F238E27FC236}">
                  <a16:creationId xmlns:a16="http://schemas.microsoft.com/office/drawing/2014/main" id="{00000000-0008-0000-0C00-00000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28</xdr:row>
          <xdr:rowOff>104775</xdr:rowOff>
        </xdr:from>
        <xdr:to>
          <xdr:col>2</xdr:col>
          <xdr:colOff>161925</xdr:colOff>
          <xdr:row>30</xdr:row>
          <xdr:rowOff>104775</xdr:rowOff>
        </xdr:to>
        <xdr:sp macro="" textlink="">
          <xdr:nvSpPr>
            <xdr:cNvPr id="167939" name="Check Box 3" hidden="1">
              <a:extLst>
                <a:ext uri="{63B3BB69-23CF-44E3-9099-C40C66FF867C}">
                  <a14:compatExt spid="_x0000_s167939"/>
                </a:ext>
                <a:ext uri="{FF2B5EF4-FFF2-40B4-BE49-F238E27FC236}">
                  <a16:creationId xmlns:a16="http://schemas.microsoft.com/office/drawing/2014/main" id="{00000000-0008-0000-0C00-00000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31</xdr:row>
          <xdr:rowOff>219075</xdr:rowOff>
        </xdr:from>
        <xdr:to>
          <xdr:col>2</xdr:col>
          <xdr:colOff>200025</xdr:colOff>
          <xdr:row>33</xdr:row>
          <xdr:rowOff>76200</xdr:rowOff>
        </xdr:to>
        <xdr:sp macro="" textlink="">
          <xdr:nvSpPr>
            <xdr:cNvPr id="167940" name="Check Box 4" hidden="1">
              <a:extLst>
                <a:ext uri="{63B3BB69-23CF-44E3-9099-C40C66FF867C}">
                  <a14:compatExt spid="_x0000_s167940"/>
                </a:ext>
                <a:ext uri="{FF2B5EF4-FFF2-40B4-BE49-F238E27FC236}">
                  <a16:creationId xmlns:a16="http://schemas.microsoft.com/office/drawing/2014/main" id="{00000000-0008-0000-0C00-000004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39</xdr:row>
          <xdr:rowOff>238125</xdr:rowOff>
        </xdr:from>
        <xdr:to>
          <xdr:col>2</xdr:col>
          <xdr:colOff>190500</xdr:colOff>
          <xdr:row>41</xdr:row>
          <xdr:rowOff>9525</xdr:rowOff>
        </xdr:to>
        <xdr:sp macro="" textlink="">
          <xdr:nvSpPr>
            <xdr:cNvPr id="167941" name="Check Box 5" hidden="1">
              <a:extLst>
                <a:ext uri="{63B3BB69-23CF-44E3-9099-C40C66FF867C}">
                  <a14:compatExt spid="_x0000_s167941"/>
                </a:ext>
                <a:ext uri="{FF2B5EF4-FFF2-40B4-BE49-F238E27FC236}">
                  <a16:creationId xmlns:a16="http://schemas.microsoft.com/office/drawing/2014/main" id="{00000000-0008-0000-0C00-000005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28</xdr:row>
          <xdr:rowOff>152400</xdr:rowOff>
        </xdr:from>
        <xdr:to>
          <xdr:col>3</xdr:col>
          <xdr:colOff>990600</xdr:colOff>
          <xdr:row>30</xdr:row>
          <xdr:rowOff>47625</xdr:rowOff>
        </xdr:to>
        <xdr:sp macro="" textlink="">
          <xdr:nvSpPr>
            <xdr:cNvPr id="167942" name="Check Box 6" hidden="1">
              <a:extLst>
                <a:ext uri="{63B3BB69-23CF-44E3-9099-C40C66FF867C}">
                  <a14:compatExt spid="_x0000_s167942"/>
                </a:ext>
                <a:ext uri="{FF2B5EF4-FFF2-40B4-BE49-F238E27FC236}">
                  <a16:creationId xmlns:a16="http://schemas.microsoft.com/office/drawing/2014/main" id="{00000000-0008-0000-0C00-00000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19050</xdr:rowOff>
        </xdr:from>
        <xdr:to>
          <xdr:col>3</xdr:col>
          <xdr:colOff>990600</xdr:colOff>
          <xdr:row>29</xdr:row>
          <xdr:rowOff>66675</xdr:rowOff>
        </xdr:to>
        <xdr:sp macro="" textlink="">
          <xdr:nvSpPr>
            <xdr:cNvPr id="167943" name="Check Box 7" hidden="1">
              <a:extLst>
                <a:ext uri="{63B3BB69-23CF-44E3-9099-C40C66FF867C}">
                  <a14:compatExt spid="_x0000_s167943"/>
                </a:ext>
                <a:ext uri="{FF2B5EF4-FFF2-40B4-BE49-F238E27FC236}">
                  <a16:creationId xmlns:a16="http://schemas.microsoft.com/office/drawing/2014/main" id="{00000000-0008-0000-0C00-000007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209550</xdr:rowOff>
        </xdr:from>
        <xdr:to>
          <xdr:col>2</xdr:col>
          <xdr:colOff>190500</xdr:colOff>
          <xdr:row>37</xdr:row>
          <xdr:rowOff>0</xdr:rowOff>
        </xdr:to>
        <xdr:sp macro="" textlink="">
          <xdr:nvSpPr>
            <xdr:cNvPr id="167944" name="Check Box 8" hidden="1">
              <a:extLst>
                <a:ext uri="{63B3BB69-23CF-44E3-9099-C40C66FF867C}">
                  <a14:compatExt spid="_x0000_s167944"/>
                </a:ext>
                <a:ext uri="{FF2B5EF4-FFF2-40B4-BE49-F238E27FC236}">
                  <a16:creationId xmlns:a16="http://schemas.microsoft.com/office/drawing/2014/main" id="{00000000-0008-0000-0C00-000008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200025</xdr:rowOff>
        </xdr:from>
        <xdr:to>
          <xdr:col>2</xdr:col>
          <xdr:colOff>190500</xdr:colOff>
          <xdr:row>43</xdr:row>
          <xdr:rowOff>66675</xdr:rowOff>
        </xdr:to>
        <xdr:sp macro="" textlink="">
          <xdr:nvSpPr>
            <xdr:cNvPr id="167945" name="Check Box 9" hidden="1">
              <a:extLst>
                <a:ext uri="{63B3BB69-23CF-44E3-9099-C40C66FF867C}">
                  <a14:compatExt spid="_x0000_s167945"/>
                </a:ext>
                <a:ext uri="{FF2B5EF4-FFF2-40B4-BE49-F238E27FC236}">
                  <a16:creationId xmlns:a16="http://schemas.microsoft.com/office/drawing/2014/main" id="{00000000-0008-0000-0C00-000009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38</xdr:row>
          <xdr:rowOff>133350</xdr:rowOff>
        </xdr:from>
        <xdr:to>
          <xdr:col>2</xdr:col>
          <xdr:colOff>180975</xdr:colOff>
          <xdr:row>40</xdr:row>
          <xdr:rowOff>47625</xdr:rowOff>
        </xdr:to>
        <xdr:sp macro="" textlink="">
          <xdr:nvSpPr>
            <xdr:cNvPr id="167946" name="Check Box 10" hidden="1">
              <a:extLst>
                <a:ext uri="{63B3BB69-23CF-44E3-9099-C40C66FF867C}">
                  <a14:compatExt spid="_x0000_s167946"/>
                </a:ext>
                <a:ext uri="{FF2B5EF4-FFF2-40B4-BE49-F238E27FC236}">
                  <a16:creationId xmlns:a16="http://schemas.microsoft.com/office/drawing/2014/main" id="{00000000-0008-0000-0C00-00000A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19050</xdr:rowOff>
        </xdr:from>
        <xdr:to>
          <xdr:col>2</xdr:col>
          <xdr:colOff>200025</xdr:colOff>
          <xdr:row>41</xdr:row>
          <xdr:rowOff>190500</xdr:rowOff>
        </xdr:to>
        <xdr:sp macro="" textlink="">
          <xdr:nvSpPr>
            <xdr:cNvPr id="167947" name="Check Box 11" hidden="1">
              <a:extLst>
                <a:ext uri="{63B3BB69-23CF-44E3-9099-C40C66FF867C}">
                  <a14:compatExt spid="_x0000_s167947"/>
                </a:ext>
                <a:ext uri="{FF2B5EF4-FFF2-40B4-BE49-F238E27FC236}">
                  <a16:creationId xmlns:a16="http://schemas.microsoft.com/office/drawing/2014/main" id="{00000000-0008-0000-0C00-00000B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962025</xdr:rowOff>
        </xdr:from>
        <xdr:to>
          <xdr:col>2</xdr:col>
          <xdr:colOff>171450</xdr:colOff>
          <xdr:row>35</xdr:row>
          <xdr:rowOff>47625</xdr:rowOff>
        </xdr:to>
        <xdr:sp macro="" textlink="">
          <xdr:nvSpPr>
            <xdr:cNvPr id="167948" name="Check Box 12" hidden="1">
              <a:extLst>
                <a:ext uri="{63B3BB69-23CF-44E3-9099-C40C66FF867C}">
                  <a14:compatExt spid="_x0000_s167948"/>
                </a:ext>
                <a:ext uri="{FF2B5EF4-FFF2-40B4-BE49-F238E27FC236}">
                  <a16:creationId xmlns:a16="http://schemas.microsoft.com/office/drawing/2014/main" id="{00000000-0008-0000-0C00-00000C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34</xdr:row>
          <xdr:rowOff>190500</xdr:rowOff>
        </xdr:from>
        <xdr:to>
          <xdr:col>2</xdr:col>
          <xdr:colOff>161925</xdr:colOff>
          <xdr:row>36</xdr:row>
          <xdr:rowOff>19050</xdr:rowOff>
        </xdr:to>
        <xdr:sp macro="" textlink="">
          <xdr:nvSpPr>
            <xdr:cNvPr id="167949" name="Check Box 13" hidden="1">
              <a:extLst>
                <a:ext uri="{63B3BB69-23CF-44E3-9099-C40C66FF867C}">
                  <a14:compatExt spid="_x0000_s167949"/>
                </a:ext>
                <a:ext uri="{FF2B5EF4-FFF2-40B4-BE49-F238E27FC236}">
                  <a16:creationId xmlns:a16="http://schemas.microsoft.com/office/drawing/2014/main" id="{00000000-0008-0000-0C00-00000D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1685924</xdr:colOff>
      <xdr:row>27</xdr:row>
      <xdr:rowOff>40822</xdr:rowOff>
    </xdr:from>
    <xdr:to>
      <xdr:col>8</xdr:col>
      <xdr:colOff>272143</xdr:colOff>
      <xdr:row>30</xdr:row>
      <xdr:rowOff>299356</xdr:rowOff>
    </xdr:to>
    <xdr:sp macro="" textlink="">
      <xdr:nvSpPr>
        <xdr:cNvPr id="2" name="正方形/長方形 1">
          <a:extLst>
            <a:ext uri="{FF2B5EF4-FFF2-40B4-BE49-F238E27FC236}">
              <a16:creationId xmlns:a16="http://schemas.microsoft.com/office/drawing/2014/main" id="{477B1193-0A64-4E9B-8722-14F65E379495}"/>
            </a:ext>
          </a:extLst>
        </xdr:cNvPr>
        <xdr:cNvSpPr/>
      </xdr:nvSpPr>
      <xdr:spPr>
        <a:xfrm>
          <a:off x="1914524" y="7599862"/>
          <a:ext cx="5947139" cy="761454"/>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31</xdr:row>
      <xdr:rowOff>19050</xdr:rowOff>
    </xdr:from>
    <xdr:to>
      <xdr:col>10</xdr:col>
      <xdr:colOff>272143</xdr:colOff>
      <xdr:row>33</xdr:row>
      <xdr:rowOff>76200</xdr:rowOff>
    </xdr:to>
    <xdr:sp macro="" textlink="">
      <xdr:nvSpPr>
        <xdr:cNvPr id="3" name="正方形/長方形 2">
          <a:extLst>
            <a:ext uri="{FF2B5EF4-FFF2-40B4-BE49-F238E27FC236}">
              <a16:creationId xmlns:a16="http://schemas.microsoft.com/office/drawing/2014/main" id="{5E159056-4538-42E4-997A-DC9FE83A0500}"/>
            </a:ext>
          </a:extLst>
        </xdr:cNvPr>
        <xdr:cNvSpPr/>
      </xdr:nvSpPr>
      <xdr:spPr>
        <a:xfrm>
          <a:off x="1905000" y="8401050"/>
          <a:ext cx="9522823" cy="514350"/>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18</xdr:row>
          <xdr:rowOff>485775</xdr:rowOff>
        </xdr:from>
        <xdr:to>
          <xdr:col>1</xdr:col>
          <xdr:colOff>247650</xdr:colOff>
          <xdr:row>21</xdr:row>
          <xdr:rowOff>47625</xdr:rowOff>
        </xdr:to>
        <xdr:sp macro="" textlink="">
          <xdr:nvSpPr>
            <xdr:cNvPr id="167950" name="Check Box 14" hidden="1">
              <a:extLst>
                <a:ext uri="{63B3BB69-23CF-44E3-9099-C40C66FF867C}">
                  <a14:compatExt spid="_x0000_s167950"/>
                </a:ext>
                <a:ext uri="{FF2B5EF4-FFF2-40B4-BE49-F238E27FC236}">
                  <a16:creationId xmlns:a16="http://schemas.microsoft.com/office/drawing/2014/main" id="{00000000-0008-0000-0C00-00000E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16</xdr:row>
          <xdr:rowOff>104775</xdr:rowOff>
        </xdr:from>
        <xdr:to>
          <xdr:col>1</xdr:col>
          <xdr:colOff>257175</xdr:colOff>
          <xdr:row>18</xdr:row>
          <xdr:rowOff>104775</xdr:rowOff>
        </xdr:to>
        <xdr:sp macro="" textlink="">
          <xdr:nvSpPr>
            <xdr:cNvPr id="167951" name="Check Box 15" hidden="1">
              <a:extLst>
                <a:ext uri="{63B3BB69-23CF-44E3-9099-C40C66FF867C}">
                  <a14:compatExt spid="_x0000_s167951"/>
                </a:ext>
                <a:ext uri="{FF2B5EF4-FFF2-40B4-BE49-F238E27FC236}">
                  <a16:creationId xmlns:a16="http://schemas.microsoft.com/office/drawing/2014/main" id="{00000000-0008-0000-0C00-00000F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1057275</xdr:colOff>
      <xdr:row>33</xdr:row>
      <xdr:rowOff>171450</xdr:rowOff>
    </xdr:from>
    <xdr:to>
      <xdr:col>7</xdr:col>
      <xdr:colOff>1019175</xdr:colOff>
      <xdr:row>35</xdr:row>
      <xdr:rowOff>57149</xdr:rowOff>
    </xdr:to>
    <xdr:grpSp>
      <xdr:nvGrpSpPr>
        <xdr:cNvPr id="4" name="グループ化 3">
          <a:extLst>
            <a:ext uri="{FF2B5EF4-FFF2-40B4-BE49-F238E27FC236}">
              <a16:creationId xmlns:a16="http://schemas.microsoft.com/office/drawing/2014/main" id="{E8003F21-65AB-4971-B7D8-8792978C7FD9}"/>
            </a:ext>
          </a:extLst>
        </xdr:cNvPr>
        <xdr:cNvGrpSpPr/>
      </xdr:nvGrpSpPr>
      <xdr:grpSpPr>
        <a:xfrm>
          <a:off x="3290723" y="9083347"/>
          <a:ext cx="4844831" cy="1133802"/>
          <a:chOff x="3295650" y="8934450"/>
          <a:chExt cx="5181600" cy="1133474"/>
        </a:xfrm>
      </xdr:grpSpPr>
      <xdr:sp macro="" textlink="">
        <xdr:nvSpPr>
          <xdr:cNvPr id="5" name="テキスト ボックス 4">
            <a:extLst>
              <a:ext uri="{FF2B5EF4-FFF2-40B4-BE49-F238E27FC236}">
                <a16:creationId xmlns:a16="http://schemas.microsoft.com/office/drawing/2014/main" id="{450910B8-CACF-0FDC-DCA7-B54EC6644D61}"/>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3444A95A-5C87-6C76-7A8E-F6254037C57D}"/>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95250</xdr:colOff>
          <xdr:row>18</xdr:row>
          <xdr:rowOff>66675</xdr:rowOff>
        </xdr:from>
        <xdr:to>
          <xdr:col>1</xdr:col>
          <xdr:colOff>142875</xdr:colOff>
          <xdr:row>18</xdr:row>
          <xdr:rowOff>476250</xdr:rowOff>
        </xdr:to>
        <xdr:sp macro="" textlink="">
          <xdr:nvSpPr>
            <xdr:cNvPr id="167952" name="Check Box 16" hidden="1">
              <a:extLst>
                <a:ext uri="{63B3BB69-23CF-44E3-9099-C40C66FF867C}">
                  <a14:compatExt spid="_x0000_s167952"/>
                </a:ext>
                <a:ext uri="{FF2B5EF4-FFF2-40B4-BE49-F238E27FC236}">
                  <a16:creationId xmlns:a16="http://schemas.microsoft.com/office/drawing/2014/main" id="{00000000-0008-0000-0C00-000010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22</xdr:row>
          <xdr:rowOff>0</xdr:rowOff>
        </xdr:from>
        <xdr:to>
          <xdr:col>1</xdr:col>
          <xdr:colOff>142875</xdr:colOff>
          <xdr:row>23</xdr:row>
          <xdr:rowOff>0</xdr:rowOff>
        </xdr:to>
        <xdr:sp macro="" textlink="">
          <xdr:nvSpPr>
            <xdr:cNvPr id="167953" name="Check Box 17" hidden="1">
              <a:extLst>
                <a:ext uri="{63B3BB69-23CF-44E3-9099-C40C66FF867C}">
                  <a14:compatExt spid="_x0000_s167953"/>
                </a:ext>
                <a:ext uri="{FF2B5EF4-FFF2-40B4-BE49-F238E27FC236}">
                  <a16:creationId xmlns:a16="http://schemas.microsoft.com/office/drawing/2014/main" id="{00000000-0008-0000-0C00-00001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304800</xdr:rowOff>
        </xdr:from>
        <xdr:to>
          <xdr:col>2</xdr:col>
          <xdr:colOff>209550</xdr:colOff>
          <xdr:row>32</xdr:row>
          <xdr:rowOff>47625</xdr:rowOff>
        </xdr:to>
        <xdr:sp macro="" textlink="">
          <xdr:nvSpPr>
            <xdr:cNvPr id="167954" name="Check Box 18" hidden="1">
              <a:extLst>
                <a:ext uri="{63B3BB69-23CF-44E3-9099-C40C66FF867C}">
                  <a14:compatExt spid="_x0000_s167954"/>
                </a:ext>
                <a:ext uri="{FF2B5EF4-FFF2-40B4-BE49-F238E27FC236}">
                  <a16:creationId xmlns:a16="http://schemas.microsoft.com/office/drawing/2014/main" id="{00000000-0008-0000-0C00-00001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2</xdr:col>
          <xdr:colOff>200025</xdr:colOff>
          <xdr:row>47</xdr:row>
          <xdr:rowOff>9525</xdr:rowOff>
        </xdr:to>
        <xdr:sp macro="" textlink="">
          <xdr:nvSpPr>
            <xdr:cNvPr id="167955" name="Check Box 19" hidden="1">
              <a:extLst>
                <a:ext uri="{63B3BB69-23CF-44E3-9099-C40C66FF867C}">
                  <a14:compatExt spid="_x0000_s167955"/>
                </a:ext>
                <a:ext uri="{FF2B5EF4-FFF2-40B4-BE49-F238E27FC236}">
                  <a16:creationId xmlns:a16="http://schemas.microsoft.com/office/drawing/2014/main" id="{00000000-0008-0000-0C00-00001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導入費用が高額である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47</xdr:row>
          <xdr:rowOff>190500</xdr:rowOff>
        </xdr:from>
        <xdr:to>
          <xdr:col>2</xdr:col>
          <xdr:colOff>447675</xdr:colOff>
          <xdr:row>49</xdr:row>
          <xdr:rowOff>19050</xdr:rowOff>
        </xdr:to>
        <xdr:sp macro="" textlink="">
          <xdr:nvSpPr>
            <xdr:cNvPr id="167956" name="Check Box 20" hidden="1">
              <a:extLst>
                <a:ext uri="{63B3BB69-23CF-44E3-9099-C40C66FF867C}">
                  <a14:compatExt spid="_x0000_s167956"/>
                </a:ext>
                <a:ext uri="{FF2B5EF4-FFF2-40B4-BE49-F238E27FC236}">
                  <a16:creationId xmlns:a16="http://schemas.microsoft.com/office/drawing/2014/main" id="{00000000-0008-0000-0C00-000014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機器が現場のニーズにあっていない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9525</xdr:rowOff>
        </xdr:from>
        <xdr:to>
          <xdr:col>2</xdr:col>
          <xdr:colOff>247650</xdr:colOff>
          <xdr:row>50</xdr:row>
          <xdr:rowOff>9525</xdr:rowOff>
        </xdr:to>
        <xdr:sp macro="" textlink="">
          <xdr:nvSpPr>
            <xdr:cNvPr id="167957" name="Check Box 21" hidden="1">
              <a:extLst>
                <a:ext uri="{63B3BB69-23CF-44E3-9099-C40C66FF867C}">
                  <a14:compatExt spid="_x0000_s167957"/>
                </a:ext>
                <a:ext uri="{FF2B5EF4-FFF2-40B4-BE49-F238E27FC236}">
                  <a16:creationId xmlns:a16="http://schemas.microsoft.com/office/drawing/2014/main" id="{00000000-0008-0000-0C00-000015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利用者・職員の安全面に不安がある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219075</xdr:rowOff>
        </xdr:from>
        <xdr:to>
          <xdr:col>2</xdr:col>
          <xdr:colOff>447675</xdr:colOff>
          <xdr:row>48</xdr:row>
          <xdr:rowOff>0</xdr:rowOff>
        </xdr:to>
        <xdr:sp macro="" textlink="">
          <xdr:nvSpPr>
            <xdr:cNvPr id="167958" name="Check Box 22" hidden="1">
              <a:extLst>
                <a:ext uri="{63B3BB69-23CF-44E3-9099-C40C66FF867C}">
                  <a14:compatExt spid="_x0000_s167958"/>
                </a:ext>
                <a:ext uri="{FF2B5EF4-FFF2-40B4-BE49-F238E27FC236}">
                  <a16:creationId xmlns:a16="http://schemas.microsoft.com/office/drawing/2014/main" id="{00000000-0008-0000-0C00-00001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機器に関する情報が少ない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219075</xdr:rowOff>
        </xdr:from>
        <xdr:to>
          <xdr:col>2</xdr:col>
          <xdr:colOff>600075</xdr:colOff>
          <xdr:row>51</xdr:row>
          <xdr:rowOff>0</xdr:rowOff>
        </xdr:to>
        <xdr:sp macro="" textlink="">
          <xdr:nvSpPr>
            <xdr:cNvPr id="167959" name="Check Box 23" hidden="1">
              <a:extLst>
                <a:ext uri="{63B3BB69-23CF-44E3-9099-C40C66FF867C}">
                  <a14:compatExt spid="_x0000_s167959"/>
                </a:ext>
                <a:ext uri="{FF2B5EF4-FFF2-40B4-BE49-F238E27FC236}">
                  <a16:creationId xmlns:a16="http://schemas.microsoft.com/office/drawing/2014/main" id="{00000000-0008-0000-0C00-000017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設置場所や準備・点検等、維持管理が大変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45</xdr:row>
          <xdr:rowOff>219075</xdr:rowOff>
        </xdr:from>
        <xdr:to>
          <xdr:col>4</xdr:col>
          <xdr:colOff>771525</xdr:colOff>
          <xdr:row>47</xdr:row>
          <xdr:rowOff>9525</xdr:rowOff>
        </xdr:to>
        <xdr:sp macro="" textlink="">
          <xdr:nvSpPr>
            <xdr:cNvPr id="167960" name="Check Box 24" hidden="1">
              <a:extLst>
                <a:ext uri="{63B3BB69-23CF-44E3-9099-C40C66FF867C}">
                  <a14:compatExt spid="_x0000_s167960"/>
                </a:ext>
                <a:ext uri="{FF2B5EF4-FFF2-40B4-BE49-F238E27FC236}">
                  <a16:creationId xmlns:a16="http://schemas.microsoft.com/office/drawing/2014/main" id="{00000000-0008-0000-0C00-000018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使い方の周知や教育・研修等の業務改革の必要性がある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46</xdr:row>
          <xdr:rowOff>28575</xdr:rowOff>
        </xdr:from>
        <xdr:to>
          <xdr:col>8</xdr:col>
          <xdr:colOff>47625</xdr:colOff>
          <xdr:row>46</xdr:row>
          <xdr:rowOff>219075</xdr:rowOff>
        </xdr:to>
        <xdr:sp macro="" textlink="">
          <xdr:nvSpPr>
            <xdr:cNvPr id="167962" name="Check Box 26" hidden="1">
              <a:extLst>
                <a:ext uri="{63B3BB69-23CF-44E3-9099-C40C66FF867C}">
                  <a14:compatExt spid="_x0000_s167962"/>
                </a:ext>
                <a:ext uri="{FF2B5EF4-FFF2-40B4-BE49-F238E27FC236}">
                  <a16:creationId xmlns:a16="http://schemas.microsoft.com/office/drawing/2014/main" id="{00000000-0008-0000-0C00-00001A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47</xdr:row>
          <xdr:rowOff>76200</xdr:rowOff>
        </xdr:from>
        <xdr:to>
          <xdr:col>9</xdr:col>
          <xdr:colOff>219075</xdr:colOff>
          <xdr:row>48</xdr:row>
          <xdr:rowOff>95250</xdr:rowOff>
        </xdr:to>
        <xdr:sp macro="" textlink="">
          <xdr:nvSpPr>
            <xdr:cNvPr id="167963" name="Check Box 27" hidden="1">
              <a:extLst>
                <a:ext uri="{63B3BB69-23CF-44E3-9099-C40C66FF867C}">
                  <a14:compatExt spid="_x0000_s167963"/>
                </a:ext>
                <a:ext uri="{FF2B5EF4-FFF2-40B4-BE49-F238E27FC236}">
                  <a16:creationId xmlns:a16="http://schemas.microsoft.com/office/drawing/2014/main" id="{00000000-0008-0000-0C00-00001B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48</xdr:row>
          <xdr:rowOff>19050</xdr:rowOff>
        </xdr:from>
        <xdr:to>
          <xdr:col>9</xdr:col>
          <xdr:colOff>28575</xdr:colOff>
          <xdr:row>49</xdr:row>
          <xdr:rowOff>95250</xdr:rowOff>
        </xdr:to>
        <xdr:sp macro="" textlink="">
          <xdr:nvSpPr>
            <xdr:cNvPr id="167964" name="Check Box 28" hidden="1">
              <a:extLst>
                <a:ext uri="{63B3BB69-23CF-44E3-9099-C40C66FF867C}">
                  <a14:compatExt spid="_x0000_s167964"/>
                </a:ext>
                <a:ext uri="{FF2B5EF4-FFF2-40B4-BE49-F238E27FC236}">
                  <a16:creationId xmlns:a16="http://schemas.microsoft.com/office/drawing/2014/main" id="{00000000-0008-0000-0C00-00001C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47</xdr:row>
          <xdr:rowOff>85725</xdr:rowOff>
        </xdr:from>
        <xdr:to>
          <xdr:col>10</xdr:col>
          <xdr:colOff>0</xdr:colOff>
          <xdr:row>48</xdr:row>
          <xdr:rowOff>104775</xdr:rowOff>
        </xdr:to>
        <xdr:sp macro="" textlink="">
          <xdr:nvSpPr>
            <xdr:cNvPr id="167965" name="Check Box 29" hidden="1">
              <a:extLst>
                <a:ext uri="{63B3BB69-23CF-44E3-9099-C40C66FF867C}">
                  <a14:compatExt spid="_x0000_s167965"/>
                </a:ext>
                <a:ext uri="{FF2B5EF4-FFF2-40B4-BE49-F238E27FC236}">
                  <a16:creationId xmlns:a16="http://schemas.microsoft.com/office/drawing/2014/main" id="{00000000-0008-0000-0C00-00001D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48</xdr:row>
          <xdr:rowOff>19050</xdr:rowOff>
        </xdr:from>
        <xdr:to>
          <xdr:col>9</xdr:col>
          <xdr:colOff>2447925</xdr:colOff>
          <xdr:row>49</xdr:row>
          <xdr:rowOff>123825</xdr:rowOff>
        </xdr:to>
        <xdr:sp macro="" textlink="">
          <xdr:nvSpPr>
            <xdr:cNvPr id="167966" name="Check Box 30" hidden="1">
              <a:extLst>
                <a:ext uri="{63B3BB69-23CF-44E3-9099-C40C66FF867C}">
                  <a14:compatExt spid="_x0000_s167966"/>
                </a:ext>
                <a:ext uri="{FF2B5EF4-FFF2-40B4-BE49-F238E27FC236}">
                  <a16:creationId xmlns:a16="http://schemas.microsoft.com/office/drawing/2014/main" id="{00000000-0008-0000-0C00-00001E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49</xdr:row>
          <xdr:rowOff>28575</xdr:rowOff>
        </xdr:from>
        <xdr:to>
          <xdr:col>9</xdr:col>
          <xdr:colOff>1343025</xdr:colOff>
          <xdr:row>50</xdr:row>
          <xdr:rowOff>66675</xdr:rowOff>
        </xdr:to>
        <xdr:sp macro="" textlink="">
          <xdr:nvSpPr>
            <xdr:cNvPr id="167967" name="Check Box 31" hidden="1">
              <a:extLst>
                <a:ext uri="{63B3BB69-23CF-44E3-9099-C40C66FF867C}">
                  <a14:compatExt spid="_x0000_s167967"/>
                </a:ext>
                <a:ext uri="{FF2B5EF4-FFF2-40B4-BE49-F238E27FC236}">
                  <a16:creationId xmlns:a16="http://schemas.microsoft.com/office/drawing/2014/main" id="{00000000-0008-0000-0C00-00001F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49</xdr:row>
          <xdr:rowOff>28575</xdr:rowOff>
        </xdr:from>
        <xdr:to>
          <xdr:col>9</xdr:col>
          <xdr:colOff>333375</xdr:colOff>
          <xdr:row>50</xdr:row>
          <xdr:rowOff>66675</xdr:rowOff>
        </xdr:to>
        <xdr:sp macro="" textlink="">
          <xdr:nvSpPr>
            <xdr:cNvPr id="167968" name="Check Box 32" hidden="1">
              <a:extLst>
                <a:ext uri="{63B3BB69-23CF-44E3-9099-C40C66FF867C}">
                  <a14:compatExt spid="_x0000_s167968"/>
                </a:ext>
                <a:ext uri="{FF2B5EF4-FFF2-40B4-BE49-F238E27FC236}">
                  <a16:creationId xmlns:a16="http://schemas.microsoft.com/office/drawing/2014/main" id="{00000000-0008-0000-0C00-000020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7</xdr:col>
      <xdr:colOff>163287</xdr:colOff>
      <xdr:row>46</xdr:row>
      <xdr:rowOff>176893</xdr:rowOff>
    </xdr:from>
    <xdr:to>
      <xdr:col>13</xdr:col>
      <xdr:colOff>-1</xdr:colOff>
      <xdr:row>47</xdr:row>
      <xdr:rowOff>171450</xdr:rowOff>
    </xdr:to>
    <xdr:sp macro="" textlink="">
      <xdr:nvSpPr>
        <xdr:cNvPr id="7" name="テキスト ボックス 6">
          <a:extLst>
            <a:ext uri="{FF2B5EF4-FFF2-40B4-BE49-F238E27FC236}">
              <a16:creationId xmlns:a16="http://schemas.microsoft.com/office/drawing/2014/main" id="{F0BA16CA-1186-4509-9AE7-1477B68400EA}"/>
            </a:ext>
          </a:extLst>
        </xdr:cNvPr>
        <xdr:cNvSpPr txBox="1"/>
      </xdr:nvSpPr>
      <xdr:spPr>
        <a:xfrm>
          <a:off x="6571707" y="12688933"/>
          <a:ext cx="6054632" cy="230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2</xdr:col>
          <xdr:colOff>790575</xdr:colOff>
          <xdr:row>48</xdr:row>
          <xdr:rowOff>161925</xdr:rowOff>
        </xdr:from>
        <xdr:to>
          <xdr:col>5</xdr:col>
          <xdr:colOff>400050</xdr:colOff>
          <xdr:row>49</xdr:row>
          <xdr:rowOff>219075</xdr:rowOff>
        </xdr:to>
        <xdr:sp macro="" textlink="">
          <xdr:nvSpPr>
            <xdr:cNvPr id="167969" name="Check Box 33" hidden="1">
              <a:extLst>
                <a:ext uri="{63B3BB69-23CF-44E3-9099-C40C66FF867C}">
                  <a14:compatExt spid="_x0000_s167969"/>
                </a:ext>
                <a:ext uri="{FF2B5EF4-FFF2-40B4-BE49-F238E27FC236}">
                  <a16:creationId xmlns:a16="http://schemas.microsoft.com/office/drawing/2014/main" id="{00000000-0008-0000-0C00-000021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９　導入・活用する事に利用者・職員に抵抗感があった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1781175</xdr:colOff>
          <xdr:row>46</xdr:row>
          <xdr:rowOff>200025</xdr:rowOff>
        </xdr:from>
        <xdr:to>
          <xdr:col>4</xdr:col>
          <xdr:colOff>857250</xdr:colOff>
          <xdr:row>47</xdr:row>
          <xdr:rowOff>200025</xdr:rowOff>
        </xdr:to>
        <xdr:sp macro="" textlink="">
          <xdr:nvSpPr>
            <xdr:cNvPr id="167970" name="Check Box 34" hidden="1">
              <a:extLst>
                <a:ext uri="{63B3BB69-23CF-44E3-9099-C40C66FF867C}">
                  <a14:compatExt spid="_x0000_s167970"/>
                </a:ext>
                <a:ext uri="{FF2B5EF4-FFF2-40B4-BE49-F238E27FC236}">
                  <a16:creationId xmlns:a16="http://schemas.microsoft.com/office/drawing/2014/main" id="{00000000-0008-0000-0C00-000022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法人または施設・事業所としての具体的な方針が足りない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790575</xdr:colOff>
          <xdr:row>47</xdr:row>
          <xdr:rowOff>171450</xdr:rowOff>
        </xdr:from>
        <xdr:to>
          <xdr:col>5</xdr:col>
          <xdr:colOff>0</xdr:colOff>
          <xdr:row>49</xdr:row>
          <xdr:rowOff>0</xdr:rowOff>
        </xdr:to>
        <xdr:sp macro="" textlink="">
          <xdr:nvSpPr>
            <xdr:cNvPr id="167971" name="Check Box 35" hidden="1">
              <a:extLst>
                <a:ext uri="{63B3BB69-23CF-44E3-9099-C40C66FF867C}">
                  <a14:compatExt spid="_x0000_s167971"/>
                </a:ext>
                <a:ext uri="{FF2B5EF4-FFF2-40B4-BE49-F238E27FC236}">
                  <a16:creationId xmlns:a16="http://schemas.microsoft.com/office/drawing/2014/main" id="{00000000-0008-0000-0C00-000023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８　機器を活用するための人員体制が足りない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800100</xdr:colOff>
          <xdr:row>49</xdr:row>
          <xdr:rowOff>190500</xdr:rowOff>
        </xdr:from>
        <xdr:to>
          <xdr:col>3</xdr:col>
          <xdr:colOff>657225</xdr:colOff>
          <xdr:row>50</xdr:row>
          <xdr:rowOff>238125</xdr:rowOff>
        </xdr:to>
        <xdr:sp macro="" textlink="">
          <xdr:nvSpPr>
            <xdr:cNvPr id="167974" name="Check Box 38" hidden="1">
              <a:extLst>
                <a:ext uri="{63B3BB69-23CF-44E3-9099-C40C66FF867C}">
                  <a14:compatExt spid="_x0000_s167974"/>
                </a:ext>
                <a:ext uri="{FF2B5EF4-FFF2-40B4-BE49-F238E27FC236}">
                  <a16:creationId xmlns:a16="http://schemas.microsoft.com/office/drawing/2014/main" id="{00000000-0008-0000-0C00-0000269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　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76200</xdr:colOff>
      <xdr:row>9</xdr:row>
      <xdr:rowOff>19050</xdr:rowOff>
    </xdr:from>
    <xdr:to>
      <xdr:col>11</xdr:col>
      <xdr:colOff>419100</xdr:colOff>
      <xdr:row>10</xdr:row>
      <xdr:rowOff>266700</xdr:rowOff>
    </xdr:to>
    <xdr:sp macro="" textlink="">
      <xdr:nvSpPr>
        <xdr:cNvPr id="2" name="右大かっこ 1">
          <a:extLst>
            <a:ext uri="{FF2B5EF4-FFF2-40B4-BE49-F238E27FC236}">
              <a16:creationId xmlns:a16="http://schemas.microsoft.com/office/drawing/2014/main" id="{FA56D442-E96C-4693-A0A9-AF835F243998}"/>
            </a:ext>
          </a:extLst>
        </xdr:cNvPr>
        <xdr:cNvSpPr/>
      </xdr:nvSpPr>
      <xdr:spPr>
        <a:xfrm>
          <a:off x="5734050" y="2260600"/>
          <a:ext cx="317500" cy="558800"/>
        </a:xfrm>
        <a:prstGeom prst="rightBracket">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19050</xdr:colOff>
      <xdr:row>9</xdr:row>
      <xdr:rowOff>133350</xdr:rowOff>
    </xdr:from>
    <xdr:to>
      <xdr:col>21</xdr:col>
      <xdr:colOff>276225</xdr:colOff>
      <xdr:row>10</xdr:row>
      <xdr:rowOff>123825</xdr:rowOff>
    </xdr:to>
    <xdr:sp macro="" textlink="">
      <xdr:nvSpPr>
        <xdr:cNvPr id="3" name="テキスト ボックス 2">
          <a:extLst>
            <a:ext uri="{FF2B5EF4-FFF2-40B4-BE49-F238E27FC236}">
              <a16:creationId xmlns:a16="http://schemas.microsoft.com/office/drawing/2014/main" id="{17FB4841-6A8B-4947-B561-027452CE4BFD}"/>
            </a:ext>
          </a:extLst>
        </xdr:cNvPr>
        <xdr:cNvSpPr txBox="1"/>
      </xdr:nvSpPr>
      <xdr:spPr>
        <a:xfrm>
          <a:off x="6070600" y="2374900"/>
          <a:ext cx="4003675"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u="sng"/>
            <a:t>機器台数等との著しい矛盾が生じていないか確認します。</a:t>
          </a:r>
          <a:endParaRPr kumimoji="1" lang="en-US" altLang="ja-JP" sz="1200" u="sng"/>
        </a:p>
        <a:p>
          <a:endParaRPr kumimoji="1" lang="ja-JP" altLang="en-US" sz="12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24</xdr:col>
      <xdr:colOff>50800</xdr:colOff>
      <xdr:row>0</xdr:row>
      <xdr:rowOff>0</xdr:rowOff>
    </xdr:from>
    <xdr:to>
      <xdr:col>28</xdr:col>
      <xdr:colOff>42334</xdr:colOff>
      <xdr:row>1</xdr:row>
      <xdr:rowOff>59267</xdr:rowOff>
    </xdr:to>
    <xdr:sp macro="" textlink="">
      <xdr:nvSpPr>
        <xdr:cNvPr id="2" name="テキスト ボックス 1">
          <a:extLst>
            <a:ext uri="{FF2B5EF4-FFF2-40B4-BE49-F238E27FC236}">
              <a16:creationId xmlns:a16="http://schemas.microsoft.com/office/drawing/2014/main" id="{1B30413B-7FAD-4F03-9585-52A2E0708C61}"/>
            </a:ext>
          </a:extLst>
        </xdr:cNvPr>
        <xdr:cNvSpPr txBox="1"/>
      </xdr:nvSpPr>
      <xdr:spPr>
        <a:xfrm>
          <a:off x="2895600" y="0"/>
          <a:ext cx="465667" cy="22860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捨印</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１"/>
      <sheetName val="集計表２"/>
      <sheetName val="Sheet2"/>
      <sheetName val="リスト参照"/>
      <sheetName val="Sheet1"/>
      <sheetName val="様式2-1-①・②"/>
      <sheetName val="リスト"/>
      <sheetName val="参考"/>
      <sheetName val="Sheet3"/>
    </sheetNames>
    <sheetDataSet>
      <sheetData sheetId="0" refreshError="1"/>
      <sheetData sheetId="1" refreshError="1">
        <row r="4">
          <cell r="E4" t="str">
            <v>協議会</v>
          </cell>
          <cell r="F4" t="str">
            <v>サポーターリーダー</v>
          </cell>
          <cell r="G4">
            <v>0</v>
          </cell>
          <cell r="H4">
            <v>0</v>
          </cell>
          <cell r="I4">
            <v>0</v>
          </cell>
          <cell r="J4">
            <v>0</v>
          </cell>
          <cell r="K4">
            <v>0</v>
          </cell>
          <cell r="L4">
            <v>0</v>
          </cell>
          <cell r="M4">
            <v>0</v>
          </cell>
          <cell r="N4">
            <v>0</v>
          </cell>
          <cell r="O4">
            <v>0</v>
          </cell>
          <cell r="P4">
            <v>0</v>
          </cell>
          <cell r="Q4">
            <v>0</v>
          </cell>
          <cell r="R4" t="str">
            <v>サポーターリーダー</v>
          </cell>
        </row>
        <row r="5">
          <cell r="C5" t="str">
            <v>諸謝金</v>
          </cell>
          <cell r="D5" t="str">
            <v>旅費</v>
          </cell>
          <cell r="E5" t="str">
            <v>消耗品費</v>
          </cell>
          <cell r="F5" t="str">
            <v>印刷製本</v>
          </cell>
          <cell r="G5" t="str">
            <v>通信運搬</v>
          </cell>
          <cell r="H5" t="str">
            <v>借料損料</v>
          </cell>
          <cell r="I5" t="str">
            <v>会議費</v>
          </cell>
          <cell r="J5" t="str">
            <v>賃金</v>
          </cell>
          <cell r="K5" t="str">
            <v>保険料</v>
          </cell>
          <cell r="L5" t="str">
            <v>雑役務</v>
          </cell>
          <cell r="M5" t="str">
            <v>小計</v>
          </cell>
          <cell r="N5" t="str">
            <v>講座数</v>
          </cell>
          <cell r="O5" t="str">
            <v>リーダー</v>
          </cell>
          <cell r="P5" t="str">
            <v>諸謝金</v>
          </cell>
          <cell r="Q5" t="str">
            <v>旅費</v>
          </cell>
          <cell r="R5" t="str">
            <v>消耗品費</v>
          </cell>
          <cell r="S5" t="str">
            <v>印刷製本</v>
          </cell>
          <cell r="T5" t="str">
            <v>通信運搬</v>
          </cell>
          <cell r="U5" t="str">
            <v>借料損料</v>
          </cell>
          <cell r="V5" t="str">
            <v>会議費</v>
          </cell>
          <cell r="W5" t="str">
            <v>賃金</v>
          </cell>
          <cell r="X5" t="str">
            <v>保険料</v>
          </cell>
          <cell r="Y5" t="str">
            <v>雑役務</v>
          </cell>
          <cell r="Z5" t="str">
            <v>小計</v>
          </cell>
          <cell r="AA5" t="str">
            <v>講座数</v>
          </cell>
          <cell r="AB5" t="str">
            <v>総回数</v>
          </cell>
          <cell r="AC5" t="str">
            <v>諸謝金</v>
          </cell>
          <cell r="AD5" t="str">
            <v>旅費</v>
          </cell>
        </row>
        <row r="6">
          <cell r="A6">
            <v>1</v>
          </cell>
          <cell r="B6" t="str">
            <v>　水戸市</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row>
        <row r="7">
          <cell r="A7">
            <v>2</v>
          </cell>
          <cell r="B7" t="str">
            <v>　日立市</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row>
        <row r="8">
          <cell r="A8">
            <v>3</v>
          </cell>
          <cell r="B8" t="str">
            <v>　土浦市</v>
          </cell>
          <cell r="C8">
            <v>18000</v>
          </cell>
          <cell r="D8">
            <v>10600</v>
          </cell>
          <cell r="E8">
            <v>10600</v>
          </cell>
          <cell r="F8">
            <v>37217</v>
          </cell>
          <cell r="G8">
            <v>0</v>
          </cell>
          <cell r="H8">
            <v>17</v>
          </cell>
          <cell r="I8">
            <v>8617</v>
          </cell>
          <cell r="J8">
            <v>119000</v>
          </cell>
          <cell r="K8">
            <v>0</v>
          </cell>
          <cell r="L8">
            <v>0</v>
          </cell>
          <cell r="M8">
            <v>37217</v>
          </cell>
          <cell r="N8">
            <v>0</v>
          </cell>
          <cell r="O8">
            <v>0</v>
          </cell>
          <cell r="P8">
            <v>0</v>
          </cell>
          <cell r="Q8">
            <v>0</v>
          </cell>
          <cell r="R8">
            <v>0</v>
          </cell>
          <cell r="S8">
            <v>0</v>
          </cell>
          <cell r="T8">
            <v>0</v>
          </cell>
          <cell r="U8">
            <v>0</v>
          </cell>
          <cell r="V8">
            <v>0</v>
          </cell>
          <cell r="W8">
            <v>0</v>
          </cell>
          <cell r="X8">
            <v>0</v>
          </cell>
          <cell r="Y8">
            <v>0</v>
          </cell>
          <cell r="Z8">
            <v>0</v>
          </cell>
          <cell r="AA8">
            <v>17</v>
          </cell>
          <cell r="AB8">
            <v>17</v>
          </cell>
          <cell r="AC8">
            <v>119000</v>
          </cell>
        </row>
        <row r="9">
          <cell r="A9">
            <v>4</v>
          </cell>
          <cell r="B9" t="str">
            <v>　古河市</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row>
        <row r="10">
          <cell r="A10">
            <v>5</v>
          </cell>
          <cell r="B10" t="str">
            <v>　石岡市</v>
          </cell>
          <cell r="C10">
            <v>18000</v>
          </cell>
          <cell r="D10">
            <v>2000</v>
          </cell>
          <cell r="E10">
            <v>2000</v>
          </cell>
          <cell r="F10">
            <v>0</v>
          </cell>
          <cell r="G10">
            <v>13</v>
          </cell>
          <cell r="H10">
            <v>13</v>
          </cell>
          <cell r="I10">
            <v>195000</v>
          </cell>
          <cell r="J10">
            <v>0</v>
          </cell>
          <cell r="K10">
            <v>0</v>
          </cell>
          <cell r="L10">
            <v>0</v>
          </cell>
          <cell r="M10">
            <v>20000</v>
          </cell>
          <cell r="N10">
            <v>0</v>
          </cell>
          <cell r="O10">
            <v>0</v>
          </cell>
          <cell r="P10">
            <v>0</v>
          </cell>
          <cell r="Q10">
            <v>0</v>
          </cell>
          <cell r="R10">
            <v>0</v>
          </cell>
          <cell r="S10">
            <v>0</v>
          </cell>
          <cell r="T10">
            <v>0</v>
          </cell>
          <cell r="U10">
            <v>0</v>
          </cell>
          <cell r="V10">
            <v>0</v>
          </cell>
          <cell r="W10">
            <v>0</v>
          </cell>
          <cell r="X10">
            <v>0</v>
          </cell>
          <cell r="Y10">
            <v>0</v>
          </cell>
          <cell r="Z10">
            <v>0</v>
          </cell>
          <cell r="AA10">
            <v>13</v>
          </cell>
          <cell r="AB10">
            <v>13</v>
          </cell>
          <cell r="AC10">
            <v>195000</v>
          </cell>
        </row>
        <row r="11">
          <cell r="A11">
            <v>6</v>
          </cell>
          <cell r="B11" t="str">
            <v>　下館市</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row>
        <row r="12">
          <cell r="A12">
            <v>7</v>
          </cell>
          <cell r="B12" t="str">
            <v>　結城市</v>
          </cell>
          <cell r="C12">
            <v>4000</v>
          </cell>
          <cell r="D12">
            <v>4000</v>
          </cell>
          <cell r="E12">
            <v>4000</v>
          </cell>
          <cell r="F12">
            <v>18000</v>
          </cell>
          <cell r="G12">
            <v>4000</v>
          </cell>
          <cell r="H12">
            <v>2000</v>
          </cell>
          <cell r="I12">
            <v>18000</v>
          </cell>
          <cell r="J12">
            <v>10</v>
          </cell>
          <cell r="K12">
            <v>50000</v>
          </cell>
          <cell r="L12">
            <v>2000</v>
          </cell>
          <cell r="M12">
            <v>28000</v>
          </cell>
          <cell r="N12">
            <v>0</v>
          </cell>
          <cell r="O12">
            <v>0</v>
          </cell>
          <cell r="P12">
            <v>0</v>
          </cell>
          <cell r="Q12">
            <v>0</v>
          </cell>
          <cell r="R12">
            <v>0</v>
          </cell>
          <cell r="S12">
            <v>0</v>
          </cell>
          <cell r="T12">
            <v>0</v>
          </cell>
          <cell r="U12">
            <v>0</v>
          </cell>
          <cell r="V12">
            <v>0</v>
          </cell>
          <cell r="W12">
            <v>0</v>
          </cell>
          <cell r="X12">
            <v>0</v>
          </cell>
          <cell r="Y12">
            <v>0</v>
          </cell>
          <cell r="Z12">
            <v>0</v>
          </cell>
          <cell r="AA12">
            <v>10</v>
          </cell>
          <cell r="AB12">
            <v>10</v>
          </cell>
          <cell r="AC12">
            <v>50000</v>
          </cell>
          <cell r="AD12">
            <v>2000</v>
          </cell>
        </row>
        <row r="13">
          <cell r="A13">
            <v>8</v>
          </cell>
          <cell r="B13" t="str">
            <v>　龍ヶ崎市</v>
          </cell>
          <cell r="C13">
            <v>8000</v>
          </cell>
          <cell r="D13">
            <v>8000</v>
          </cell>
          <cell r="E13">
            <v>35000</v>
          </cell>
          <cell r="F13">
            <v>100000</v>
          </cell>
          <cell r="G13">
            <v>18240</v>
          </cell>
          <cell r="H13">
            <v>0</v>
          </cell>
          <cell r="I13">
            <v>17</v>
          </cell>
          <cell r="J13">
            <v>17</v>
          </cell>
          <cell r="K13">
            <v>340000</v>
          </cell>
          <cell r="L13">
            <v>0</v>
          </cell>
          <cell r="M13">
            <v>161240</v>
          </cell>
          <cell r="N13">
            <v>0</v>
          </cell>
          <cell r="O13">
            <v>0</v>
          </cell>
          <cell r="P13">
            <v>0</v>
          </cell>
          <cell r="Q13">
            <v>0</v>
          </cell>
          <cell r="R13">
            <v>0</v>
          </cell>
          <cell r="S13">
            <v>0</v>
          </cell>
          <cell r="T13">
            <v>0</v>
          </cell>
          <cell r="U13">
            <v>0</v>
          </cell>
          <cell r="V13">
            <v>0</v>
          </cell>
          <cell r="W13">
            <v>0</v>
          </cell>
          <cell r="X13">
            <v>0</v>
          </cell>
          <cell r="Y13">
            <v>0</v>
          </cell>
          <cell r="Z13">
            <v>0</v>
          </cell>
          <cell r="AA13">
            <v>17</v>
          </cell>
          <cell r="AB13">
            <v>17</v>
          </cell>
          <cell r="AC13">
            <v>340000</v>
          </cell>
        </row>
        <row r="14">
          <cell r="A14">
            <v>9</v>
          </cell>
          <cell r="B14" t="str">
            <v>　下妻市</v>
          </cell>
          <cell r="C14">
            <v>32000</v>
          </cell>
          <cell r="D14">
            <v>20000</v>
          </cell>
          <cell r="E14">
            <v>4800</v>
          </cell>
          <cell r="F14">
            <v>20000</v>
          </cell>
          <cell r="G14">
            <v>0</v>
          </cell>
          <cell r="H14">
            <v>2</v>
          </cell>
          <cell r="I14">
            <v>4800</v>
          </cell>
          <cell r="J14">
            <v>52000</v>
          </cell>
          <cell r="K14">
            <v>0</v>
          </cell>
          <cell r="L14">
            <v>0</v>
          </cell>
          <cell r="M14">
            <v>56800</v>
          </cell>
          <cell r="N14">
            <v>0</v>
          </cell>
          <cell r="O14">
            <v>0</v>
          </cell>
          <cell r="P14">
            <v>0</v>
          </cell>
          <cell r="Q14">
            <v>0</v>
          </cell>
          <cell r="R14">
            <v>0</v>
          </cell>
          <cell r="S14">
            <v>0</v>
          </cell>
          <cell r="T14">
            <v>0</v>
          </cell>
          <cell r="U14">
            <v>0</v>
          </cell>
          <cell r="V14">
            <v>0</v>
          </cell>
          <cell r="W14">
            <v>0</v>
          </cell>
          <cell r="X14">
            <v>0</v>
          </cell>
          <cell r="Y14">
            <v>0</v>
          </cell>
          <cell r="Z14">
            <v>0</v>
          </cell>
          <cell r="AA14">
            <v>2</v>
          </cell>
          <cell r="AB14">
            <v>2</v>
          </cell>
          <cell r="AC14">
            <v>52000</v>
          </cell>
        </row>
        <row r="15">
          <cell r="A15">
            <v>10</v>
          </cell>
          <cell r="B15" t="str">
            <v>　水海道市</v>
          </cell>
          <cell r="C15">
            <v>30000</v>
          </cell>
          <cell r="D15">
            <v>3000</v>
          </cell>
          <cell r="E15">
            <v>3000</v>
          </cell>
          <cell r="F15">
            <v>0</v>
          </cell>
          <cell r="G15">
            <v>32</v>
          </cell>
          <cell r="H15">
            <v>32</v>
          </cell>
          <cell r="I15">
            <v>420000</v>
          </cell>
          <cell r="J15">
            <v>0</v>
          </cell>
          <cell r="K15">
            <v>0</v>
          </cell>
          <cell r="L15">
            <v>0</v>
          </cell>
          <cell r="M15">
            <v>33000</v>
          </cell>
          <cell r="N15">
            <v>0</v>
          </cell>
          <cell r="O15">
            <v>0</v>
          </cell>
          <cell r="P15">
            <v>0</v>
          </cell>
          <cell r="Q15">
            <v>0</v>
          </cell>
          <cell r="R15">
            <v>0</v>
          </cell>
          <cell r="S15">
            <v>0</v>
          </cell>
          <cell r="T15">
            <v>0</v>
          </cell>
          <cell r="U15">
            <v>0</v>
          </cell>
          <cell r="V15">
            <v>0</v>
          </cell>
          <cell r="W15">
            <v>0</v>
          </cell>
          <cell r="X15">
            <v>0</v>
          </cell>
          <cell r="Y15">
            <v>0</v>
          </cell>
          <cell r="Z15">
            <v>0</v>
          </cell>
          <cell r="AA15">
            <v>32</v>
          </cell>
          <cell r="AB15">
            <v>32</v>
          </cell>
          <cell r="AC15">
            <v>420000</v>
          </cell>
        </row>
        <row r="16">
          <cell r="A16">
            <v>11</v>
          </cell>
          <cell r="B16" t="str">
            <v>　常陸太田市</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row>
        <row r="17">
          <cell r="A17">
            <v>12</v>
          </cell>
          <cell r="B17" t="str">
            <v xml:space="preserve">  高萩市</v>
          </cell>
          <cell r="C17">
            <v>65600</v>
          </cell>
          <cell r="D17">
            <v>3200</v>
          </cell>
          <cell r="E17">
            <v>8400</v>
          </cell>
          <cell r="F17">
            <v>77200</v>
          </cell>
          <cell r="G17">
            <v>3200</v>
          </cell>
          <cell r="H17">
            <v>15</v>
          </cell>
          <cell r="I17">
            <v>8400</v>
          </cell>
          <cell r="J17">
            <v>75000</v>
          </cell>
          <cell r="K17">
            <v>0</v>
          </cell>
          <cell r="L17">
            <v>0</v>
          </cell>
          <cell r="M17">
            <v>77200</v>
          </cell>
          <cell r="N17">
            <v>0</v>
          </cell>
          <cell r="O17">
            <v>0</v>
          </cell>
          <cell r="P17">
            <v>0</v>
          </cell>
          <cell r="Q17">
            <v>0</v>
          </cell>
          <cell r="R17">
            <v>0</v>
          </cell>
          <cell r="S17">
            <v>0</v>
          </cell>
          <cell r="T17">
            <v>0</v>
          </cell>
          <cell r="U17">
            <v>0</v>
          </cell>
          <cell r="V17">
            <v>0</v>
          </cell>
          <cell r="W17">
            <v>0</v>
          </cell>
          <cell r="X17">
            <v>0</v>
          </cell>
          <cell r="Y17">
            <v>0</v>
          </cell>
          <cell r="Z17">
            <v>0</v>
          </cell>
          <cell r="AA17">
            <v>15</v>
          </cell>
          <cell r="AB17">
            <v>15</v>
          </cell>
          <cell r="AC17">
            <v>75000</v>
          </cell>
        </row>
        <row r="18">
          <cell r="A18">
            <v>13</v>
          </cell>
          <cell r="B18" t="str">
            <v>　北茨城市</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row>
        <row r="19">
          <cell r="A19">
            <v>14</v>
          </cell>
          <cell r="B19" t="str">
            <v>　笠間市</v>
          </cell>
          <cell r="C19">
            <v>0</v>
          </cell>
          <cell r="D19">
            <v>0</v>
          </cell>
          <cell r="E19">
            <v>15</v>
          </cell>
          <cell r="F19">
            <v>15</v>
          </cell>
          <cell r="G19">
            <v>100000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15</v>
          </cell>
          <cell r="AB19">
            <v>15</v>
          </cell>
          <cell r="AC19">
            <v>100000</v>
          </cell>
        </row>
        <row r="20">
          <cell r="A20">
            <v>15</v>
          </cell>
          <cell r="B20" t="str">
            <v>　取手市</v>
          </cell>
          <cell r="C20">
            <v>21600</v>
          </cell>
          <cell r="D20">
            <v>21600</v>
          </cell>
          <cell r="E20">
            <v>0</v>
          </cell>
          <cell r="F20">
            <v>36</v>
          </cell>
          <cell r="G20">
            <v>36</v>
          </cell>
          <cell r="H20">
            <v>303000</v>
          </cell>
          <cell r="I20">
            <v>21600</v>
          </cell>
          <cell r="J20">
            <v>0</v>
          </cell>
          <cell r="K20">
            <v>0</v>
          </cell>
          <cell r="L20">
            <v>0</v>
          </cell>
          <cell r="M20">
            <v>21600</v>
          </cell>
          <cell r="N20">
            <v>0</v>
          </cell>
          <cell r="O20">
            <v>0</v>
          </cell>
          <cell r="P20">
            <v>0</v>
          </cell>
          <cell r="Q20">
            <v>0</v>
          </cell>
          <cell r="R20">
            <v>0</v>
          </cell>
          <cell r="S20">
            <v>0</v>
          </cell>
          <cell r="T20">
            <v>0</v>
          </cell>
          <cell r="U20">
            <v>0</v>
          </cell>
          <cell r="V20">
            <v>0</v>
          </cell>
          <cell r="W20">
            <v>0</v>
          </cell>
          <cell r="X20">
            <v>0</v>
          </cell>
          <cell r="Y20">
            <v>0</v>
          </cell>
          <cell r="Z20">
            <v>0</v>
          </cell>
          <cell r="AA20">
            <v>36</v>
          </cell>
          <cell r="AB20">
            <v>36</v>
          </cell>
          <cell r="AC20">
            <v>303000</v>
          </cell>
        </row>
        <row r="21">
          <cell r="A21">
            <v>16</v>
          </cell>
          <cell r="B21" t="str">
            <v>　岩井市</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row>
        <row r="22">
          <cell r="A22">
            <v>17</v>
          </cell>
          <cell r="B22" t="str">
            <v>　牛久市</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A23">
            <v>18</v>
          </cell>
          <cell r="B23" t="str">
            <v>　つくば市</v>
          </cell>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row>
        <row r="24">
          <cell r="A24">
            <v>19</v>
          </cell>
          <cell r="B24" t="str">
            <v>　ひたちなか市</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row>
        <row r="25">
          <cell r="A25">
            <v>20</v>
          </cell>
          <cell r="B25" t="str">
            <v>　鹿嶋市</v>
          </cell>
          <cell r="C25">
            <v>2000</v>
          </cell>
          <cell r="D25">
            <v>2000</v>
          </cell>
          <cell r="E25">
            <v>2000</v>
          </cell>
          <cell r="F25">
            <v>21</v>
          </cell>
          <cell r="G25">
            <v>21</v>
          </cell>
          <cell r="H25">
            <v>392000</v>
          </cell>
          <cell r="I25">
            <v>0</v>
          </cell>
          <cell r="J25">
            <v>0</v>
          </cell>
          <cell r="K25">
            <v>0</v>
          </cell>
          <cell r="L25">
            <v>0</v>
          </cell>
          <cell r="M25">
            <v>2000</v>
          </cell>
          <cell r="N25">
            <v>0</v>
          </cell>
          <cell r="O25">
            <v>0</v>
          </cell>
          <cell r="P25">
            <v>0</v>
          </cell>
          <cell r="Q25">
            <v>0</v>
          </cell>
          <cell r="R25">
            <v>0</v>
          </cell>
          <cell r="S25">
            <v>0</v>
          </cell>
          <cell r="T25">
            <v>0</v>
          </cell>
          <cell r="U25">
            <v>0</v>
          </cell>
          <cell r="V25">
            <v>0</v>
          </cell>
          <cell r="W25">
            <v>0</v>
          </cell>
          <cell r="X25">
            <v>0</v>
          </cell>
          <cell r="Y25">
            <v>0</v>
          </cell>
          <cell r="Z25">
            <v>0</v>
          </cell>
          <cell r="AA25">
            <v>21</v>
          </cell>
          <cell r="AB25">
            <v>21</v>
          </cell>
          <cell r="AC25">
            <v>392000</v>
          </cell>
        </row>
        <row r="26">
          <cell r="A26">
            <v>21</v>
          </cell>
          <cell r="B26" t="str">
            <v>　潮来市</v>
          </cell>
          <cell r="C26">
            <v>18000</v>
          </cell>
          <cell r="D26">
            <v>10000</v>
          </cell>
          <cell r="E26">
            <v>28000</v>
          </cell>
          <cell r="F26">
            <v>0</v>
          </cell>
          <cell r="G26">
            <v>15</v>
          </cell>
          <cell r="H26">
            <v>16</v>
          </cell>
          <cell r="I26">
            <v>10000</v>
          </cell>
          <cell r="J26">
            <v>0</v>
          </cell>
          <cell r="K26">
            <v>0</v>
          </cell>
          <cell r="L26">
            <v>0</v>
          </cell>
          <cell r="M26">
            <v>28000</v>
          </cell>
          <cell r="N26">
            <v>0</v>
          </cell>
          <cell r="O26">
            <v>0</v>
          </cell>
          <cell r="P26">
            <v>0</v>
          </cell>
          <cell r="Q26">
            <v>0</v>
          </cell>
          <cell r="R26">
            <v>0</v>
          </cell>
          <cell r="S26">
            <v>0</v>
          </cell>
          <cell r="T26">
            <v>0</v>
          </cell>
          <cell r="U26">
            <v>0</v>
          </cell>
          <cell r="V26">
            <v>0</v>
          </cell>
          <cell r="W26">
            <v>0</v>
          </cell>
          <cell r="X26">
            <v>0</v>
          </cell>
          <cell r="Y26">
            <v>0</v>
          </cell>
          <cell r="Z26">
            <v>0</v>
          </cell>
          <cell r="AA26">
            <v>15</v>
          </cell>
          <cell r="AB26">
            <v>16</v>
          </cell>
          <cell r="AC26">
            <v>100000</v>
          </cell>
        </row>
        <row r="27">
          <cell r="A27">
            <v>22</v>
          </cell>
          <cell r="B27" t="str">
            <v>　守谷市</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row>
        <row r="28">
          <cell r="B28" t="str">
            <v>小　　計</v>
          </cell>
          <cell r="C28">
            <v>181600</v>
          </cell>
          <cell r="D28">
            <v>8000</v>
          </cell>
          <cell r="E28">
            <v>56600</v>
          </cell>
          <cell r="F28">
            <v>120000</v>
          </cell>
          <cell r="G28">
            <v>25440</v>
          </cell>
          <cell r="H28">
            <v>2000</v>
          </cell>
          <cell r="I28">
            <v>71417</v>
          </cell>
          <cell r="J28">
            <v>0</v>
          </cell>
          <cell r="K28">
            <v>0</v>
          </cell>
          <cell r="L28">
            <v>0</v>
          </cell>
          <cell r="M28">
            <v>465057</v>
          </cell>
          <cell r="N28">
            <v>0</v>
          </cell>
          <cell r="O28">
            <v>0</v>
          </cell>
          <cell r="P28">
            <v>0</v>
          </cell>
          <cell r="Q28">
            <v>0</v>
          </cell>
          <cell r="R28">
            <v>0</v>
          </cell>
          <cell r="S28">
            <v>0</v>
          </cell>
          <cell r="T28">
            <v>0</v>
          </cell>
          <cell r="U28">
            <v>0</v>
          </cell>
          <cell r="V28">
            <v>0</v>
          </cell>
          <cell r="W28">
            <v>0</v>
          </cell>
          <cell r="X28">
            <v>0</v>
          </cell>
          <cell r="Y28">
            <v>0</v>
          </cell>
          <cell r="Z28">
            <v>0</v>
          </cell>
          <cell r="AA28">
            <v>193</v>
          </cell>
          <cell r="AB28">
            <v>194</v>
          </cell>
          <cell r="AC28">
            <v>2146000</v>
          </cell>
          <cell r="AD28">
            <v>2000</v>
          </cell>
        </row>
        <row r="29">
          <cell r="M29">
            <v>0</v>
          </cell>
          <cell r="N29">
            <v>0</v>
          </cell>
          <cell r="O29">
            <v>0</v>
          </cell>
          <cell r="P29">
            <v>0</v>
          </cell>
          <cell r="Q29">
            <v>0</v>
          </cell>
          <cell r="R29">
            <v>0</v>
          </cell>
          <cell r="S29">
            <v>0</v>
          </cell>
          <cell r="T29">
            <v>0</v>
          </cell>
          <cell r="U29">
            <v>0</v>
          </cell>
          <cell r="V29">
            <v>0</v>
          </cell>
          <cell r="W29">
            <v>0</v>
          </cell>
          <cell r="X29">
            <v>0</v>
          </cell>
          <cell r="Y29">
            <v>0</v>
          </cell>
          <cell r="Z29">
            <v>0</v>
          </cell>
        </row>
        <row r="30">
          <cell r="M30">
            <v>0</v>
          </cell>
          <cell r="N30">
            <v>0</v>
          </cell>
          <cell r="O30">
            <v>0</v>
          </cell>
          <cell r="P30">
            <v>0</v>
          </cell>
          <cell r="Q30">
            <v>0</v>
          </cell>
          <cell r="R30">
            <v>0</v>
          </cell>
          <cell r="S30">
            <v>0</v>
          </cell>
          <cell r="T30">
            <v>0</v>
          </cell>
          <cell r="U30">
            <v>0</v>
          </cell>
          <cell r="V30">
            <v>0</v>
          </cell>
          <cell r="W30">
            <v>0</v>
          </cell>
          <cell r="X30">
            <v>0</v>
          </cell>
          <cell r="Y30">
            <v>0</v>
          </cell>
          <cell r="Z30">
            <v>0</v>
          </cell>
        </row>
        <row r="31">
          <cell r="M31">
            <v>0</v>
          </cell>
          <cell r="N31">
            <v>0</v>
          </cell>
          <cell r="O31">
            <v>0</v>
          </cell>
          <cell r="P31">
            <v>0</v>
          </cell>
          <cell r="Q31">
            <v>0</v>
          </cell>
          <cell r="R31">
            <v>0</v>
          </cell>
          <cell r="S31">
            <v>0</v>
          </cell>
          <cell r="T31">
            <v>0</v>
          </cell>
          <cell r="U31">
            <v>0</v>
          </cell>
          <cell r="V31">
            <v>0</v>
          </cell>
          <cell r="W31">
            <v>0</v>
          </cell>
          <cell r="X31">
            <v>0</v>
          </cell>
          <cell r="Y31">
            <v>0</v>
          </cell>
          <cell r="Z31">
            <v>0</v>
          </cell>
        </row>
        <row r="32">
          <cell r="A32">
            <v>23</v>
          </cell>
          <cell r="B32" t="str">
            <v>　茨城町</v>
          </cell>
          <cell r="C32">
            <v>16000</v>
          </cell>
          <cell r="D32">
            <v>2000</v>
          </cell>
          <cell r="E32">
            <v>2000</v>
          </cell>
          <cell r="F32">
            <v>20000</v>
          </cell>
          <cell r="G32">
            <v>0</v>
          </cell>
          <cell r="H32">
            <v>13</v>
          </cell>
          <cell r="I32">
            <v>2000</v>
          </cell>
          <cell r="J32">
            <v>190000</v>
          </cell>
          <cell r="K32">
            <v>0</v>
          </cell>
          <cell r="L32">
            <v>0</v>
          </cell>
          <cell r="M32">
            <v>20000</v>
          </cell>
          <cell r="N32">
            <v>0</v>
          </cell>
          <cell r="O32">
            <v>0</v>
          </cell>
          <cell r="P32">
            <v>0</v>
          </cell>
          <cell r="Q32">
            <v>0</v>
          </cell>
          <cell r="R32">
            <v>0</v>
          </cell>
          <cell r="S32">
            <v>0</v>
          </cell>
          <cell r="T32">
            <v>0</v>
          </cell>
          <cell r="U32">
            <v>0</v>
          </cell>
          <cell r="V32">
            <v>0</v>
          </cell>
          <cell r="W32">
            <v>0</v>
          </cell>
          <cell r="X32">
            <v>0</v>
          </cell>
          <cell r="Y32">
            <v>0</v>
          </cell>
          <cell r="Z32">
            <v>0</v>
          </cell>
          <cell r="AA32">
            <v>13</v>
          </cell>
          <cell r="AB32">
            <v>13</v>
          </cell>
          <cell r="AC32">
            <v>190000</v>
          </cell>
        </row>
        <row r="33">
          <cell r="A33">
            <v>24</v>
          </cell>
          <cell r="B33" t="str">
            <v>　小川町</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row>
        <row r="34">
          <cell r="A34">
            <v>25</v>
          </cell>
          <cell r="B34" t="str">
            <v>　美野里町</v>
          </cell>
          <cell r="C34">
            <v>157500</v>
          </cell>
          <cell r="D34">
            <v>16754</v>
          </cell>
          <cell r="E34">
            <v>16754</v>
          </cell>
          <cell r="F34">
            <v>6300</v>
          </cell>
          <cell r="G34">
            <v>4000</v>
          </cell>
          <cell r="H34">
            <v>0</v>
          </cell>
          <cell r="I34">
            <v>6300</v>
          </cell>
          <cell r="J34">
            <v>4</v>
          </cell>
          <cell r="K34">
            <v>40000</v>
          </cell>
          <cell r="L34">
            <v>4400</v>
          </cell>
          <cell r="M34">
            <v>184554</v>
          </cell>
          <cell r="N34">
            <v>0</v>
          </cell>
          <cell r="O34">
            <v>0</v>
          </cell>
          <cell r="P34">
            <v>0</v>
          </cell>
          <cell r="Q34">
            <v>0</v>
          </cell>
          <cell r="R34">
            <v>0</v>
          </cell>
          <cell r="S34">
            <v>0</v>
          </cell>
          <cell r="T34">
            <v>0</v>
          </cell>
          <cell r="U34">
            <v>0</v>
          </cell>
          <cell r="V34">
            <v>0</v>
          </cell>
          <cell r="W34">
            <v>0</v>
          </cell>
          <cell r="X34">
            <v>0</v>
          </cell>
          <cell r="Y34">
            <v>0</v>
          </cell>
          <cell r="Z34">
            <v>0</v>
          </cell>
          <cell r="AA34">
            <v>1</v>
          </cell>
          <cell r="AB34">
            <v>4</v>
          </cell>
          <cell r="AC34">
            <v>40000</v>
          </cell>
          <cell r="AD34">
            <v>4400</v>
          </cell>
        </row>
        <row r="35">
          <cell r="A35">
            <v>26</v>
          </cell>
          <cell r="B35" t="str">
            <v>　内原町</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A36">
            <v>27</v>
          </cell>
          <cell r="B36" t="str">
            <v>　常北町</v>
          </cell>
          <cell r="C36">
            <v>7200</v>
          </cell>
          <cell r="D36">
            <v>7200</v>
          </cell>
          <cell r="E36">
            <v>0</v>
          </cell>
          <cell r="F36">
            <v>4</v>
          </cell>
          <cell r="G36">
            <v>4</v>
          </cell>
          <cell r="H36">
            <v>28000</v>
          </cell>
          <cell r="I36">
            <v>7200</v>
          </cell>
          <cell r="J36">
            <v>0</v>
          </cell>
          <cell r="K36">
            <v>0</v>
          </cell>
          <cell r="L36">
            <v>0</v>
          </cell>
          <cell r="M36">
            <v>7200</v>
          </cell>
          <cell r="N36">
            <v>0</v>
          </cell>
          <cell r="O36">
            <v>0</v>
          </cell>
          <cell r="P36">
            <v>0</v>
          </cell>
          <cell r="Q36">
            <v>0</v>
          </cell>
          <cell r="R36">
            <v>0</v>
          </cell>
          <cell r="S36">
            <v>0</v>
          </cell>
          <cell r="T36">
            <v>0</v>
          </cell>
          <cell r="U36">
            <v>0</v>
          </cell>
          <cell r="V36">
            <v>0</v>
          </cell>
          <cell r="W36">
            <v>0</v>
          </cell>
          <cell r="X36">
            <v>0</v>
          </cell>
          <cell r="Y36">
            <v>0</v>
          </cell>
          <cell r="Z36">
            <v>0</v>
          </cell>
          <cell r="AA36">
            <v>4</v>
          </cell>
          <cell r="AB36">
            <v>4</v>
          </cell>
          <cell r="AC36">
            <v>28000</v>
          </cell>
        </row>
        <row r="37">
          <cell r="A37">
            <v>28</v>
          </cell>
          <cell r="B37" t="str">
            <v>　大洗町</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row>
        <row r="38">
          <cell r="A38">
            <v>29</v>
          </cell>
          <cell r="B38" t="str">
            <v>　友部町</v>
          </cell>
          <cell r="C38">
            <v>0</v>
          </cell>
          <cell r="D38">
            <v>0</v>
          </cell>
          <cell r="E38">
            <v>7</v>
          </cell>
          <cell r="F38">
            <v>7</v>
          </cell>
          <cell r="G38">
            <v>120000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7</v>
          </cell>
          <cell r="AB38">
            <v>7</v>
          </cell>
          <cell r="AC38">
            <v>120000</v>
          </cell>
        </row>
        <row r="39">
          <cell r="A39">
            <v>30</v>
          </cell>
          <cell r="B39" t="str">
            <v>　岩間町</v>
          </cell>
          <cell r="C39">
            <v>2000</v>
          </cell>
          <cell r="D39">
            <v>2400</v>
          </cell>
          <cell r="E39">
            <v>2000</v>
          </cell>
          <cell r="F39">
            <v>0</v>
          </cell>
          <cell r="G39">
            <v>2400</v>
          </cell>
          <cell r="H39">
            <v>25</v>
          </cell>
          <cell r="I39">
            <v>232000</v>
          </cell>
          <cell r="J39">
            <v>0</v>
          </cell>
          <cell r="K39">
            <v>0</v>
          </cell>
          <cell r="L39">
            <v>0</v>
          </cell>
          <cell r="M39">
            <v>4400</v>
          </cell>
          <cell r="N39">
            <v>0</v>
          </cell>
          <cell r="O39">
            <v>0</v>
          </cell>
          <cell r="P39">
            <v>0</v>
          </cell>
          <cell r="Q39">
            <v>0</v>
          </cell>
          <cell r="R39">
            <v>0</v>
          </cell>
          <cell r="S39">
            <v>0</v>
          </cell>
          <cell r="T39">
            <v>0</v>
          </cell>
          <cell r="U39">
            <v>0</v>
          </cell>
          <cell r="V39">
            <v>0</v>
          </cell>
          <cell r="W39">
            <v>0</v>
          </cell>
          <cell r="X39">
            <v>0</v>
          </cell>
          <cell r="Y39">
            <v>0</v>
          </cell>
          <cell r="Z39">
            <v>0</v>
          </cell>
          <cell r="AA39">
            <v>25</v>
          </cell>
          <cell r="AB39">
            <v>25</v>
          </cell>
          <cell r="AC39">
            <v>232000</v>
          </cell>
        </row>
        <row r="40">
          <cell r="A40">
            <v>31</v>
          </cell>
          <cell r="B40" t="str">
            <v>　岩瀬町</v>
          </cell>
          <cell r="C40">
            <v>0</v>
          </cell>
          <cell r="D40">
            <v>0</v>
          </cell>
          <cell r="E40">
            <v>5</v>
          </cell>
          <cell r="F40">
            <v>5</v>
          </cell>
          <cell r="G40">
            <v>50000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5</v>
          </cell>
          <cell r="AB40">
            <v>5</v>
          </cell>
          <cell r="AC40">
            <v>50000</v>
          </cell>
        </row>
        <row r="41">
          <cell r="A41">
            <v>32</v>
          </cell>
          <cell r="B41" t="str">
            <v>　那珂町</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A42">
            <v>33</v>
          </cell>
          <cell r="B42" t="str">
            <v>　瓜連町</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row>
        <row r="43">
          <cell r="A43">
            <v>34</v>
          </cell>
          <cell r="B43" t="str">
            <v>　大宮町</v>
          </cell>
          <cell r="C43">
            <v>0</v>
          </cell>
          <cell r="D43">
            <v>0</v>
          </cell>
          <cell r="E43">
            <v>15</v>
          </cell>
          <cell r="F43">
            <v>15</v>
          </cell>
          <cell r="G43">
            <v>490000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15</v>
          </cell>
          <cell r="AB43">
            <v>15</v>
          </cell>
          <cell r="AC43">
            <v>490000</v>
          </cell>
        </row>
        <row r="44">
          <cell r="A44">
            <v>35</v>
          </cell>
          <cell r="B44" t="str">
            <v>　山方町</v>
          </cell>
          <cell r="C44">
            <v>47000</v>
          </cell>
          <cell r="D44">
            <v>12000</v>
          </cell>
          <cell r="E44">
            <v>47000</v>
          </cell>
          <cell r="F44">
            <v>87500</v>
          </cell>
          <cell r="G44">
            <v>12000</v>
          </cell>
          <cell r="H44">
            <v>6</v>
          </cell>
          <cell r="I44">
            <v>28500</v>
          </cell>
          <cell r="J44">
            <v>180000</v>
          </cell>
          <cell r="K44">
            <v>0</v>
          </cell>
          <cell r="L44">
            <v>0</v>
          </cell>
          <cell r="M44">
            <v>87500</v>
          </cell>
          <cell r="N44">
            <v>0</v>
          </cell>
          <cell r="O44">
            <v>0</v>
          </cell>
          <cell r="P44">
            <v>0</v>
          </cell>
          <cell r="Q44">
            <v>0</v>
          </cell>
          <cell r="R44">
            <v>0</v>
          </cell>
          <cell r="S44">
            <v>0</v>
          </cell>
          <cell r="T44">
            <v>0</v>
          </cell>
          <cell r="U44">
            <v>0</v>
          </cell>
          <cell r="V44">
            <v>0</v>
          </cell>
          <cell r="W44">
            <v>0</v>
          </cell>
          <cell r="X44">
            <v>0</v>
          </cell>
          <cell r="Y44">
            <v>0</v>
          </cell>
          <cell r="Z44">
            <v>0</v>
          </cell>
          <cell r="AA44">
            <v>6</v>
          </cell>
          <cell r="AB44">
            <v>6</v>
          </cell>
          <cell r="AC44">
            <v>180000</v>
          </cell>
        </row>
        <row r="45">
          <cell r="A45">
            <v>36</v>
          </cell>
          <cell r="B45" t="str">
            <v>　金砂郷町</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row>
        <row r="46">
          <cell r="A46">
            <v>37</v>
          </cell>
          <cell r="B46" t="str">
            <v>　大子町</v>
          </cell>
          <cell r="C46">
            <v>151500</v>
          </cell>
          <cell r="D46">
            <v>10000</v>
          </cell>
          <cell r="E46">
            <v>10000</v>
          </cell>
          <cell r="F46">
            <v>3000</v>
          </cell>
          <cell r="G46">
            <v>2600</v>
          </cell>
          <cell r="H46">
            <v>197100</v>
          </cell>
          <cell r="I46">
            <v>30000</v>
          </cell>
          <cell r="J46">
            <v>22</v>
          </cell>
          <cell r="K46">
            <v>34</v>
          </cell>
          <cell r="L46">
            <v>340000</v>
          </cell>
          <cell r="M46">
            <v>197100</v>
          </cell>
          <cell r="N46">
            <v>0</v>
          </cell>
          <cell r="O46">
            <v>0</v>
          </cell>
          <cell r="P46">
            <v>0</v>
          </cell>
          <cell r="Q46">
            <v>0</v>
          </cell>
          <cell r="R46">
            <v>0</v>
          </cell>
          <cell r="S46">
            <v>0</v>
          </cell>
          <cell r="T46">
            <v>0</v>
          </cell>
          <cell r="U46">
            <v>0</v>
          </cell>
          <cell r="V46">
            <v>0</v>
          </cell>
          <cell r="W46">
            <v>0</v>
          </cell>
          <cell r="X46">
            <v>0</v>
          </cell>
          <cell r="Y46">
            <v>0</v>
          </cell>
          <cell r="Z46">
            <v>0</v>
          </cell>
          <cell r="AA46">
            <v>22</v>
          </cell>
          <cell r="AB46">
            <v>34</v>
          </cell>
          <cell r="AC46">
            <v>340000</v>
          </cell>
          <cell r="AD46">
            <v>170000</v>
          </cell>
        </row>
        <row r="47">
          <cell r="A47">
            <v>38</v>
          </cell>
          <cell r="B47" t="str">
            <v>　十王町</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row>
        <row r="48">
          <cell r="A48">
            <v>39</v>
          </cell>
          <cell r="B48" t="str">
            <v>　鉾田町</v>
          </cell>
          <cell r="C48">
            <v>8600</v>
          </cell>
          <cell r="D48">
            <v>15200</v>
          </cell>
          <cell r="E48">
            <v>8600</v>
          </cell>
          <cell r="F48">
            <v>0</v>
          </cell>
          <cell r="G48">
            <v>17</v>
          </cell>
          <cell r="H48">
            <v>17</v>
          </cell>
          <cell r="I48">
            <v>15200</v>
          </cell>
          <cell r="J48">
            <v>0</v>
          </cell>
          <cell r="K48">
            <v>0</v>
          </cell>
          <cell r="L48">
            <v>0</v>
          </cell>
          <cell r="M48">
            <v>23800</v>
          </cell>
          <cell r="N48">
            <v>0</v>
          </cell>
          <cell r="O48">
            <v>0</v>
          </cell>
          <cell r="P48">
            <v>0</v>
          </cell>
          <cell r="Q48">
            <v>0</v>
          </cell>
          <cell r="R48">
            <v>0</v>
          </cell>
          <cell r="S48">
            <v>0</v>
          </cell>
          <cell r="T48">
            <v>0</v>
          </cell>
          <cell r="U48">
            <v>0</v>
          </cell>
          <cell r="V48">
            <v>0</v>
          </cell>
          <cell r="W48">
            <v>0</v>
          </cell>
          <cell r="X48">
            <v>0</v>
          </cell>
          <cell r="Y48">
            <v>0</v>
          </cell>
          <cell r="Z48">
            <v>0</v>
          </cell>
          <cell r="AA48">
            <v>17</v>
          </cell>
          <cell r="AB48">
            <v>17</v>
          </cell>
          <cell r="AC48">
            <v>176000</v>
          </cell>
        </row>
        <row r="49">
          <cell r="A49">
            <v>40</v>
          </cell>
          <cell r="B49" t="str">
            <v>　神栖町</v>
          </cell>
          <cell r="C49">
            <v>46500</v>
          </cell>
          <cell r="D49">
            <v>45000</v>
          </cell>
          <cell r="E49">
            <v>1000</v>
          </cell>
          <cell r="F49">
            <v>3600</v>
          </cell>
          <cell r="G49">
            <v>3600</v>
          </cell>
          <cell r="H49">
            <v>100600</v>
          </cell>
          <cell r="I49">
            <v>4500</v>
          </cell>
          <cell r="J49">
            <v>11</v>
          </cell>
          <cell r="K49">
            <v>11</v>
          </cell>
          <cell r="L49">
            <v>210640</v>
          </cell>
          <cell r="M49">
            <v>100600</v>
          </cell>
          <cell r="N49">
            <v>0</v>
          </cell>
          <cell r="O49">
            <v>0</v>
          </cell>
          <cell r="P49">
            <v>0</v>
          </cell>
          <cell r="Q49">
            <v>0</v>
          </cell>
          <cell r="R49">
            <v>0</v>
          </cell>
          <cell r="S49">
            <v>0</v>
          </cell>
          <cell r="T49">
            <v>0</v>
          </cell>
          <cell r="U49">
            <v>0</v>
          </cell>
          <cell r="V49">
            <v>0</v>
          </cell>
          <cell r="W49">
            <v>0</v>
          </cell>
          <cell r="X49">
            <v>0</v>
          </cell>
          <cell r="Y49">
            <v>0</v>
          </cell>
          <cell r="Z49">
            <v>0</v>
          </cell>
          <cell r="AA49">
            <v>11</v>
          </cell>
          <cell r="AB49">
            <v>11</v>
          </cell>
          <cell r="AC49">
            <v>210640</v>
          </cell>
          <cell r="AD49">
            <v>11000</v>
          </cell>
        </row>
        <row r="50">
          <cell r="A50">
            <v>41</v>
          </cell>
          <cell r="B50" t="str">
            <v>　波崎町</v>
          </cell>
          <cell r="C50">
            <v>18000</v>
          </cell>
          <cell r="D50">
            <v>3000</v>
          </cell>
          <cell r="E50">
            <v>3000</v>
          </cell>
          <cell r="F50">
            <v>1280</v>
          </cell>
          <cell r="G50">
            <v>1280</v>
          </cell>
          <cell r="H50">
            <v>29280</v>
          </cell>
          <cell r="I50">
            <v>4000</v>
          </cell>
          <cell r="J50">
            <v>16</v>
          </cell>
          <cell r="K50">
            <v>16</v>
          </cell>
          <cell r="L50">
            <v>228900</v>
          </cell>
          <cell r="M50">
            <v>29280</v>
          </cell>
          <cell r="N50">
            <v>0</v>
          </cell>
          <cell r="O50">
            <v>0</v>
          </cell>
          <cell r="P50">
            <v>0</v>
          </cell>
          <cell r="Q50">
            <v>0</v>
          </cell>
          <cell r="R50">
            <v>0</v>
          </cell>
          <cell r="S50">
            <v>0</v>
          </cell>
          <cell r="T50">
            <v>0</v>
          </cell>
          <cell r="U50">
            <v>0</v>
          </cell>
          <cell r="V50">
            <v>0</v>
          </cell>
          <cell r="W50">
            <v>0</v>
          </cell>
          <cell r="X50">
            <v>0</v>
          </cell>
          <cell r="Y50">
            <v>0</v>
          </cell>
          <cell r="Z50">
            <v>0</v>
          </cell>
          <cell r="AA50">
            <v>16</v>
          </cell>
          <cell r="AB50">
            <v>16</v>
          </cell>
          <cell r="AC50">
            <v>228900</v>
          </cell>
        </row>
        <row r="51">
          <cell r="A51">
            <v>42</v>
          </cell>
          <cell r="B51" t="str">
            <v>　麻生町</v>
          </cell>
          <cell r="C51">
            <v>18000</v>
          </cell>
          <cell r="D51">
            <v>480</v>
          </cell>
          <cell r="E51">
            <v>10000</v>
          </cell>
          <cell r="F51">
            <v>28480</v>
          </cell>
          <cell r="G51">
            <v>480</v>
          </cell>
          <cell r="H51">
            <v>17</v>
          </cell>
          <cell r="I51">
            <v>10000</v>
          </cell>
          <cell r="J51">
            <v>100000</v>
          </cell>
          <cell r="K51">
            <v>0</v>
          </cell>
          <cell r="L51">
            <v>0</v>
          </cell>
          <cell r="M51">
            <v>28480</v>
          </cell>
          <cell r="N51">
            <v>0</v>
          </cell>
          <cell r="O51">
            <v>0</v>
          </cell>
          <cell r="P51">
            <v>0</v>
          </cell>
          <cell r="Q51">
            <v>0</v>
          </cell>
          <cell r="R51">
            <v>0</v>
          </cell>
          <cell r="S51">
            <v>0</v>
          </cell>
          <cell r="T51">
            <v>0</v>
          </cell>
          <cell r="U51">
            <v>0</v>
          </cell>
          <cell r="V51">
            <v>0</v>
          </cell>
          <cell r="W51">
            <v>0</v>
          </cell>
          <cell r="X51">
            <v>0</v>
          </cell>
          <cell r="Y51">
            <v>0</v>
          </cell>
          <cell r="Z51">
            <v>0</v>
          </cell>
          <cell r="AA51">
            <v>17</v>
          </cell>
          <cell r="AB51">
            <v>17</v>
          </cell>
          <cell r="AC51">
            <v>100000</v>
          </cell>
        </row>
        <row r="52">
          <cell r="A52">
            <v>43</v>
          </cell>
          <cell r="B52" t="str">
            <v>　北浦町</v>
          </cell>
          <cell r="C52">
            <v>40000</v>
          </cell>
          <cell r="D52">
            <v>5250</v>
          </cell>
          <cell r="E52">
            <v>5250</v>
          </cell>
          <cell r="F52">
            <v>21000</v>
          </cell>
          <cell r="G52">
            <v>1600</v>
          </cell>
          <cell r="H52">
            <v>0</v>
          </cell>
          <cell r="I52">
            <v>21000</v>
          </cell>
          <cell r="J52">
            <v>7</v>
          </cell>
          <cell r="K52">
            <v>110000</v>
          </cell>
          <cell r="L52">
            <v>14000</v>
          </cell>
          <cell r="M52">
            <v>67850</v>
          </cell>
          <cell r="N52">
            <v>0</v>
          </cell>
          <cell r="O52">
            <v>0</v>
          </cell>
          <cell r="P52">
            <v>0</v>
          </cell>
          <cell r="Q52">
            <v>0</v>
          </cell>
          <cell r="R52">
            <v>0</v>
          </cell>
          <cell r="S52">
            <v>0</v>
          </cell>
          <cell r="T52">
            <v>0</v>
          </cell>
          <cell r="U52">
            <v>0</v>
          </cell>
          <cell r="V52">
            <v>0</v>
          </cell>
          <cell r="W52">
            <v>0</v>
          </cell>
          <cell r="X52">
            <v>0</v>
          </cell>
          <cell r="Y52">
            <v>0</v>
          </cell>
          <cell r="Z52">
            <v>0</v>
          </cell>
          <cell r="AA52">
            <v>7</v>
          </cell>
          <cell r="AB52">
            <v>7</v>
          </cell>
          <cell r="AC52">
            <v>110000</v>
          </cell>
          <cell r="AD52">
            <v>14000</v>
          </cell>
        </row>
        <row r="53">
          <cell r="A53">
            <v>44</v>
          </cell>
          <cell r="B53" t="str">
            <v>　玉造町</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row>
        <row r="54">
          <cell r="A54">
            <v>45</v>
          </cell>
          <cell r="B54" t="str">
            <v>　江戸崎町</v>
          </cell>
          <cell r="C54">
            <v>20000</v>
          </cell>
          <cell r="D54">
            <v>20000</v>
          </cell>
          <cell r="E54">
            <v>5</v>
          </cell>
          <cell r="F54">
            <v>20</v>
          </cell>
          <cell r="G54">
            <v>75000</v>
          </cell>
          <cell r="H54">
            <v>75000</v>
          </cell>
          <cell r="I54">
            <v>20000</v>
          </cell>
          <cell r="J54">
            <v>7</v>
          </cell>
          <cell r="K54">
            <v>105000</v>
          </cell>
          <cell r="L54">
            <v>0</v>
          </cell>
          <cell r="M54">
            <v>20000</v>
          </cell>
          <cell r="N54">
            <v>5</v>
          </cell>
          <cell r="O54">
            <v>20</v>
          </cell>
          <cell r="P54">
            <v>75000</v>
          </cell>
          <cell r="Q54">
            <v>0</v>
          </cell>
          <cell r="R54">
            <v>0</v>
          </cell>
          <cell r="S54">
            <v>0</v>
          </cell>
          <cell r="T54">
            <v>0</v>
          </cell>
          <cell r="U54">
            <v>0</v>
          </cell>
          <cell r="V54">
            <v>0</v>
          </cell>
          <cell r="W54">
            <v>0</v>
          </cell>
          <cell r="X54">
            <v>0</v>
          </cell>
          <cell r="Y54">
            <v>0</v>
          </cell>
          <cell r="Z54">
            <v>75000</v>
          </cell>
          <cell r="AA54">
            <v>7</v>
          </cell>
          <cell r="AB54">
            <v>7</v>
          </cell>
          <cell r="AC54">
            <v>105000</v>
          </cell>
        </row>
        <row r="55">
          <cell r="A55">
            <v>46</v>
          </cell>
          <cell r="B55" t="str">
            <v>　阿見町</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row>
        <row r="56">
          <cell r="A56">
            <v>47</v>
          </cell>
          <cell r="B56" t="str">
            <v>　新利根町</v>
          </cell>
          <cell r="C56">
            <v>500</v>
          </cell>
          <cell r="D56">
            <v>800</v>
          </cell>
          <cell r="E56">
            <v>500</v>
          </cell>
          <cell r="F56">
            <v>5300</v>
          </cell>
          <cell r="G56">
            <v>800</v>
          </cell>
          <cell r="H56">
            <v>3</v>
          </cell>
          <cell r="I56">
            <v>4000</v>
          </cell>
          <cell r="J56">
            <v>18000</v>
          </cell>
          <cell r="K56">
            <v>0</v>
          </cell>
          <cell r="L56">
            <v>0</v>
          </cell>
          <cell r="M56">
            <v>5300</v>
          </cell>
          <cell r="N56">
            <v>0</v>
          </cell>
          <cell r="O56">
            <v>0</v>
          </cell>
          <cell r="P56">
            <v>0</v>
          </cell>
          <cell r="Q56">
            <v>0</v>
          </cell>
          <cell r="R56">
            <v>0</v>
          </cell>
          <cell r="S56">
            <v>0</v>
          </cell>
          <cell r="T56">
            <v>0</v>
          </cell>
          <cell r="U56">
            <v>0</v>
          </cell>
          <cell r="V56">
            <v>0</v>
          </cell>
          <cell r="W56">
            <v>0</v>
          </cell>
          <cell r="X56">
            <v>0</v>
          </cell>
          <cell r="Y56">
            <v>0</v>
          </cell>
          <cell r="Z56">
            <v>0</v>
          </cell>
          <cell r="AA56">
            <v>3</v>
          </cell>
          <cell r="AB56">
            <v>3</v>
          </cell>
          <cell r="AC56">
            <v>18000</v>
          </cell>
        </row>
        <row r="57">
          <cell r="A57">
            <v>48</v>
          </cell>
          <cell r="B57" t="str">
            <v>　河内町</v>
          </cell>
          <cell r="C57">
            <v>52000</v>
          </cell>
          <cell r="D57">
            <v>30000</v>
          </cell>
          <cell r="E57">
            <v>52000</v>
          </cell>
          <cell r="F57">
            <v>30000</v>
          </cell>
          <cell r="G57">
            <v>0</v>
          </cell>
          <cell r="H57">
            <v>9</v>
          </cell>
          <cell r="I57">
            <v>6000</v>
          </cell>
          <cell r="J57">
            <v>80000</v>
          </cell>
          <cell r="K57">
            <v>0</v>
          </cell>
          <cell r="L57">
            <v>0</v>
          </cell>
          <cell r="M57">
            <v>88000</v>
          </cell>
          <cell r="N57">
            <v>0</v>
          </cell>
          <cell r="O57">
            <v>0</v>
          </cell>
          <cell r="P57">
            <v>0</v>
          </cell>
          <cell r="Q57">
            <v>0</v>
          </cell>
          <cell r="R57">
            <v>0</v>
          </cell>
          <cell r="S57">
            <v>0</v>
          </cell>
          <cell r="T57">
            <v>0</v>
          </cell>
          <cell r="U57">
            <v>0</v>
          </cell>
          <cell r="V57">
            <v>0</v>
          </cell>
          <cell r="W57">
            <v>0</v>
          </cell>
          <cell r="X57">
            <v>0</v>
          </cell>
          <cell r="Y57">
            <v>0</v>
          </cell>
          <cell r="Z57">
            <v>0</v>
          </cell>
          <cell r="AA57">
            <v>9</v>
          </cell>
          <cell r="AB57">
            <v>9</v>
          </cell>
          <cell r="AC57">
            <v>80000</v>
          </cell>
        </row>
        <row r="58">
          <cell r="A58">
            <v>49</v>
          </cell>
          <cell r="B58" t="str">
            <v>　東町</v>
          </cell>
          <cell r="C58">
            <v>0</v>
          </cell>
          <cell r="D58">
            <v>0</v>
          </cell>
          <cell r="E58">
            <v>5</v>
          </cell>
          <cell r="F58">
            <v>5</v>
          </cell>
          <cell r="G58">
            <v>100000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5</v>
          </cell>
          <cell r="AB58">
            <v>5</v>
          </cell>
          <cell r="AC58">
            <v>100000</v>
          </cell>
        </row>
        <row r="59">
          <cell r="A59">
            <v>50</v>
          </cell>
          <cell r="B59" t="str">
            <v>　霞ヶ浦町</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row>
        <row r="60">
          <cell r="A60">
            <v>51</v>
          </cell>
          <cell r="B60" t="str">
            <v>　八郷町</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row>
        <row r="61">
          <cell r="A61">
            <v>52</v>
          </cell>
          <cell r="B61" t="str">
            <v>　千代田町</v>
          </cell>
          <cell r="C61">
            <v>0</v>
          </cell>
          <cell r="D61">
            <v>0</v>
          </cell>
          <cell r="E61">
            <v>6</v>
          </cell>
          <cell r="F61">
            <v>6</v>
          </cell>
          <cell r="G61">
            <v>60000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6</v>
          </cell>
          <cell r="AB61">
            <v>6</v>
          </cell>
          <cell r="AC61">
            <v>60000</v>
          </cell>
        </row>
        <row r="62">
          <cell r="A62">
            <v>53</v>
          </cell>
          <cell r="B62" t="str">
            <v>　伊奈町</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row>
        <row r="63">
          <cell r="A63">
            <v>54</v>
          </cell>
          <cell r="B63" t="str">
            <v>　関城町</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row>
        <row r="64">
          <cell r="A64">
            <v>55</v>
          </cell>
          <cell r="B64" t="str">
            <v>　明野町</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row>
        <row r="65">
          <cell r="A65">
            <v>56</v>
          </cell>
          <cell r="B65" t="str">
            <v>　真壁町</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row>
        <row r="66">
          <cell r="A66">
            <v>57</v>
          </cell>
          <cell r="B66" t="str">
            <v>　協和町</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row>
        <row r="67">
          <cell r="A67">
            <v>58</v>
          </cell>
          <cell r="B67" t="str">
            <v>　八千代町</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row>
        <row r="68">
          <cell r="A68">
            <v>59</v>
          </cell>
          <cell r="B68" t="str">
            <v>　石下町</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row>
        <row r="69">
          <cell r="A69">
            <v>60</v>
          </cell>
          <cell r="B69" t="str">
            <v>　総和町</v>
          </cell>
          <cell r="C69">
            <v>2400</v>
          </cell>
          <cell r="D69">
            <v>1600</v>
          </cell>
          <cell r="E69">
            <v>2400</v>
          </cell>
          <cell r="F69">
            <v>29600</v>
          </cell>
          <cell r="G69">
            <v>1600</v>
          </cell>
          <cell r="H69">
            <v>14</v>
          </cell>
          <cell r="I69">
            <v>25600</v>
          </cell>
          <cell r="J69">
            <v>220000</v>
          </cell>
          <cell r="K69">
            <v>0</v>
          </cell>
          <cell r="L69">
            <v>0</v>
          </cell>
          <cell r="M69">
            <v>29600</v>
          </cell>
          <cell r="N69">
            <v>0</v>
          </cell>
          <cell r="O69">
            <v>0</v>
          </cell>
          <cell r="P69">
            <v>0</v>
          </cell>
          <cell r="Q69">
            <v>0</v>
          </cell>
          <cell r="R69">
            <v>0</v>
          </cell>
          <cell r="S69">
            <v>0</v>
          </cell>
          <cell r="T69">
            <v>0</v>
          </cell>
          <cell r="U69">
            <v>0</v>
          </cell>
          <cell r="V69">
            <v>0</v>
          </cell>
          <cell r="W69">
            <v>0</v>
          </cell>
          <cell r="X69">
            <v>0</v>
          </cell>
          <cell r="Y69">
            <v>0</v>
          </cell>
          <cell r="Z69">
            <v>0</v>
          </cell>
          <cell r="AA69">
            <v>14</v>
          </cell>
          <cell r="AB69">
            <v>22</v>
          </cell>
          <cell r="AC69">
            <v>220000</v>
          </cell>
        </row>
        <row r="70">
          <cell r="A70">
            <v>61</v>
          </cell>
          <cell r="B70" t="str">
            <v>　五霞町</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row>
        <row r="71">
          <cell r="A71">
            <v>62</v>
          </cell>
          <cell r="B71" t="str">
            <v>　三和町</v>
          </cell>
          <cell r="C71">
            <v>11000</v>
          </cell>
          <cell r="D71">
            <v>9000</v>
          </cell>
          <cell r="E71">
            <v>11000</v>
          </cell>
          <cell r="F71">
            <v>0</v>
          </cell>
          <cell r="G71">
            <v>10</v>
          </cell>
          <cell r="H71">
            <v>10</v>
          </cell>
          <cell r="I71">
            <v>9000</v>
          </cell>
          <cell r="J71">
            <v>0</v>
          </cell>
          <cell r="K71">
            <v>0</v>
          </cell>
          <cell r="L71">
            <v>0</v>
          </cell>
          <cell r="M71">
            <v>20000</v>
          </cell>
          <cell r="N71">
            <v>0</v>
          </cell>
          <cell r="O71">
            <v>0</v>
          </cell>
          <cell r="P71">
            <v>0</v>
          </cell>
          <cell r="Q71">
            <v>0</v>
          </cell>
          <cell r="R71">
            <v>0</v>
          </cell>
          <cell r="S71">
            <v>0</v>
          </cell>
          <cell r="T71">
            <v>0</v>
          </cell>
          <cell r="U71">
            <v>0</v>
          </cell>
          <cell r="V71">
            <v>0</v>
          </cell>
          <cell r="W71">
            <v>0</v>
          </cell>
          <cell r="X71">
            <v>0</v>
          </cell>
          <cell r="Y71">
            <v>0</v>
          </cell>
          <cell r="Z71">
            <v>0</v>
          </cell>
          <cell r="AA71">
            <v>10</v>
          </cell>
          <cell r="AB71">
            <v>10</v>
          </cell>
          <cell r="AC71">
            <v>200000</v>
          </cell>
        </row>
        <row r="72">
          <cell r="A72">
            <v>63</v>
          </cell>
          <cell r="B72" t="str">
            <v>　猿島町</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row>
        <row r="73">
          <cell r="A73">
            <v>64</v>
          </cell>
          <cell r="B73" t="str">
            <v>　境町</v>
          </cell>
          <cell r="C73">
            <v>42000</v>
          </cell>
          <cell r="D73">
            <v>5000</v>
          </cell>
          <cell r="E73">
            <v>5000</v>
          </cell>
          <cell r="F73">
            <v>42000</v>
          </cell>
          <cell r="G73">
            <v>4000</v>
          </cell>
          <cell r="H73">
            <v>0</v>
          </cell>
          <cell r="I73">
            <v>42000</v>
          </cell>
          <cell r="J73">
            <v>10</v>
          </cell>
          <cell r="K73">
            <v>310000</v>
          </cell>
          <cell r="L73">
            <v>22000</v>
          </cell>
          <cell r="M73">
            <v>93000</v>
          </cell>
          <cell r="N73">
            <v>0</v>
          </cell>
          <cell r="O73">
            <v>0</v>
          </cell>
          <cell r="P73">
            <v>0</v>
          </cell>
          <cell r="Q73">
            <v>0</v>
          </cell>
          <cell r="R73">
            <v>0</v>
          </cell>
          <cell r="S73">
            <v>0</v>
          </cell>
          <cell r="T73">
            <v>0</v>
          </cell>
          <cell r="U73">
            <v>0</v>
          </cell>
          <cell r="V73">
            <v>0</v>
          </cell>
          <cell r="W73">
            <v>0</v>
          </cell>
          <cell r="X73">
            <v>0</v>
          </cell>
          <cell r="Y73">
            <v>0</v>
          </cell>
          <cell r="Z73">
            <v>0</v>
          </cell>
          <cell r="AA73">
            <v>10</v>
          </cell>
          <cell r="AB73">
            <v>10</v>
          </cell>
          <cell r="AC73">
            <v>310000</v>
          </cell>
          <cell r="AD73">
            <v>22000</v>
          </cell>
        </row>
        <row r="74">
          <cell r="A74">
            <v>65</v>
          </cell>
          <cell r="B74" t="str">
            <v>　藤代町</v>
          </cell>
          <cell r="C74">
            <v>0</v>
          </cell>
          <cell r="D74">
            <v>0</v>
          </cell>
          <cell r="E74">
            <v>9</v>
          </cell>
          <cell r="F74">
            <v>9</v>
          </cell>
          <cell r="G74">
            <v>180000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9</v>
          </cell>
          <cell r="AB74">
            <v>9</v>
          </cell>
          <cell r="AC74">
            <v>180000</v>
          </cell>
        </row>
        <row r="75">
          <cell r="A75">
            <v>66</v>
          </cell>
          <cell r="B75" t="str">
            <v>　利根町</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row>
        <row r="76">
          <cell r="B76" t="str">
            <v>小　　計</v>
          </cell>
          <cell r="C76">
            <v>489500</v>
          </cell>
          <cell r="D76">
            <v>48000</v>
          </cell>
          <cell r="E76">
            <v>166504</v>
          </cell>
          <cell r="F76">
            <v>33000</v>
          </cell>
          <cell r="G76">
            <v>34360</v>
          </cell>
          <cell r="H76">
            <v>0</v>
          </cell>
          <cell r="I76">
            <v>235300</v>
          </cell>
          <cell r="J76">
            <v>0</v>
          </cell>
          <cell r="K76">
            <v>0</v>
          </cell>
          <cell r="L76">
            <v>0</v>
          </cell>
          <cell r="M76">
            <v>1006664</v>
          </cell>
          <cell r="N76">
            <v>5</v>
          </cell>
          <cell r="O76">
            <v>20</v>
          </cell>
          <cell r="P76">
            <v>75000</v>
          </cell>
          <cell r="Q76">
            <v>0</v>
          </cell>
          <cell r="R76">
            <v>0</v>
          </cell>
          <cell r="S76">
            <v>0</v>
          </cell>
          <cell r="T76">
            <v>0</v>
          </cell>
          <cell r="U76">
            <v>0</v>
          </cell>
          <cell r="V76">
            <v>0</v>
          </cell>
          <cell r="W76">
            <v>0</v>
          </cell>
          <cell r="X76">
            <v>0</v>
          </cell>
          <cell r="Y76">
            <v>0</v>
          </cell>
          <cell r="Z76">
            <v>75000</v>
          </cell>
          <cell r="AA76">
            <v>239</v>
          </cell>
          <cell r="AB76">
            <v>262</v>
          </cell>
          <cell r="AC76">
            <v>3768540</v>
          </cell>
          <cell r="AD76">
            <v>221400</v>
          </cell>
        </row>
        <row r="77">
          <cell r="M77">
            <v>0</v>
          </cell>
          <cell r="N77">
            <v>0</v>
          </cell>
          <cell r="O77">
            <v>0</v>
          </cell>
          <cell r="P77">
            <v>0</v>
          </cell>
          <cell r="Q77">
            <v>0</v>
          </cell>
          <cell r="R77">
            <v>0</v>
          </cell>
          <cell r="S77">
            <v>0</v>
          </cell>
          <cell r="T77">
            <v>0</v>
          </cell>
          <cell r="U77">
            <v>0</v>
          </cell>
          <cell r="V77">
            <v>0</v>
          </cell>
          <cell r="W77">
            <v>0</v>
          </cell>
          <cell r="X77">
            <v>0</v>
          </cell>
          <cell r="Y77">
            <v>0</v>
          </cell>
          <cell r="Z77">
            <v>0</v>
          </cell>
        </row>
        <row r="78">
          <cell r="M78">
            <v>0</v>
          </cell>
          <cell r="N78">
            <v>0</v>
          </cell>
          <cell r="O78">
            <v>0</v>
          </cell>
          <cell r="P78">
            <v>0</v>
          </cell>
          <cell r="Q78">
            <v>0</v>
          </cell>
          <cell r="R78">
            <v>0</v>
          </cell>
          <cell r="S78">
            <v>0</v>
          </cell>
          <cell r="T78">
            <v>0</v>
          </cell>
          <cell r="U78">
            <v>0</v>
          </cell>
          <cell r="V78">
            <v>0</v>
          </cell>
          <cell r="W78">
            <v>0</v>
          </cell>
          <cell r="X78">
            <v>0</v>
          </cell>
          <cell r="Y78">
            <v>0</v>
          </cell>
          <cell r="Z78">
            <v>0</v>
          </cell>
        </row>
        <row r="79">
          <cell r="M79">
            <v>0</v>
          </cell>
          <cell r="N79">
            <v>0</v>
          </cell>
          <cell r="O79">
            <v>0</v>
          </cell>
          <cell r="P79">
            <v>0</v>
          </cell>
          <cell r="Q79">
            <v>0</v>
          </cell>
          <cell r="R79">
            <v>0</v>
          </cell>
          <cell r="S79">
            <v>0</v>
          </cell>
          <cell r="T79">
            <v>0</v>
          </cell>
          <cell r="U79">
            <v>0</v>
          </cell>
          <cell r="V79">
            <v>0</v>
          </cell>
          <cell r="W79">
            <v>0</v>
          </cell>
          <cell r="X79">
            <v>0</v>
          </cell>
          <cell r="Y79">
            <v>0</v>
          </cell>
          <cell r="Z79">
            <v>0</v>
          </cell>
        </row>
        <row r="80">
          <cell r="A80">
            <v>67</v>
          </cell>
          <cell r="B80" t="str">
            <v>　桂村</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row>
        <row r="81">
          <cell r="A81">
            <v>68</v>
          </cell>
          <cell r="B81" t="str">
            <v>　御前山村</v>
          </cell>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row>
        <row r="82">
          <cell r="A82">
            <v>69</v>
          </cell>
          <cell r="B82" t="str">
            <v>　七会村</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row>
        <row r="83">
          <cell r="A83">
            <v>70</v>
          </cell>
          <cell r="B83" t="str">
            <v>　東海村</v>
          </cell>
          <cell r="C83">
            <v>13700</v>
          </cell>
          <cell r="D83">
            <v>14400</v>
          </cell>
          <cell r="E83">
            <v>13700</v>
          </cell>
          <cell r="F83">
            <v>0</v>
          </cell>
          <cell r="G83">
            <v>8</v>
          </cell>
          <cell r="H83">
            <v>8</v>
          </cell>
          <cell r="I83">
            <v>14400</v>
          </cell>
          <cell r="J83">
            <v>0</v>
          </cell>
          <cell r="K83">
            <v>0</v>
          </cell>
          <cell r="L83">
            <v>0</v>
          </cell>
          <cell r="M83">
            <v>28100</v>
          </cell>
          <cell r="N83">
            <v>0</v>
          </cell>
          <cell r="O83">
            <v>0</v>
          </cell>
          <cell r="P83">
            <v>0</v>
          </cell>
          <cell r="Q83">
            <v>0</v>
          </cell>
          <cell r="R83">
            <v>0</v>
          </cell>
          <cell r="S83">
            <v>0</v>
          </cell>
          <cell r="T83">
            <v>0</v>
          </cell>
          <cell r="U83">
            <v>0</v>
          </cell>
          <cell r="V83">
            <v>0</v>
          </cell>
          <cell r="W83">
            <v>0</v>
          </cell>
          <cell r="X83">
            <v>0</v>
          </cell>
          <cell r="Y83">
            <v>0</v>
          </cell>
          <cell r="Z83">
            <v>0</v>
          </cell>
          <cell r="AA83">
            <v>8</v>
          </cell>
          <cell r="AB83">
            <v>8</v>
          </cell>
          <cell r="AC83">
            <v>108000</v>
          </cell>
        </row>
        <row r="84">
          <cell r="A84">
            <v>71</v>
          </cell>
          <cell r="B84" t="str">
            <v>　美和村</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row>
        <row r="85">
          <cell r="A85">
            <v>72</v>
          </cell>
          <cell r="B85" t="str">
            <v>　緒川村</v>
          </cell>
          <cell r="C85">
            <v>0</v>
          </cell>
          <cell r="D85">
            <v>0</v>
          </cell>
          <cell r="E85">
            <v>3</v>
          </cell>
          <cell r="F85">
            <v>3</v>
          </cell>
          <cell r="G85">
            <v>90000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3</v>
          </cell>
          <cell r="AB85">
            <v>3</v>
          </cell>
          <cell r="AC85">
            <v>90000</v>
          </cell>
        </row>
        <row r="86">
          <cell r="A86">
            <v>73</v>
          </cell>
          <cell r="B86" t="str">
            <v>　水府村</v>
          </cell>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row>
        <row r="87">
          <cell r="A87">
            <v>74</v>
          </cell>
          <cell r="B87" t="str">
            <v>　里美村</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row>
        <row r="88">
          <cell r="A88">
            <v>75</v>
          </cell>
          <cell r="B88" t="str">
            <v>　旭村</v>
          </cell>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row>
        <row r="89">
          <cell r="A89">
            <v>76</v>
          </cell>
          <cell r="B89" t="str">
            <v>　大洋村</v>
          </cell>
          <cell r="C89">
            <v>0</v>
          </cell>
          <cell r="D89">
            <v>0</v>
          </cell>
          <cell r="E89">
            <v>10</v>
          </cell>
          <cell r="F89">
            <v>10</v>
          </cell>
          <cell r="G89">
            <v>200000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10</v>
          </cell>
          <cell r="AB89">
            <v>10</v>
          </cell>
          <cell r="AC89">
            <v>200000</v>
          </cell>
        </row>
        <row r="90">
          <cell r="A90">
            <v>77</v>
          </cell>
          <cell r="B90" t="str">
            <v>　美浦村</v>
          </cell>
          <cell r="C90">
            <v>50000</v>
          </cell>
          <cell r="D90">
            <v>1600</v>
          </cell>
          <cell r="E90">
            <v>4000</v>
          </cell>
          <cell r="F90">
            <v>55600</v>
          </cell>
          <cell r="G90">
            <v>1600</v>
          </cell>
          <cell r="H90">
            <v>9</v>
          </cell>
          <cell r="I90">
            <v>4000</v>
          </cell>
          <cell r="J90">
            <v>90000</v>
          </cell>
          <cell r="K90">
            <v>18000</v>
          </cell>
          <cell r="L90">
            <v>0</v>
          </cell>
          <cell r="M90">
            <v>55600</v>
          </cell>
          <cell r="N90">
            <v>0</v>
          </cell>
          <cell r="O90">
            <v>0</v>
          </cell>
          <cell r="P90">
            <v>0</v>
          </cell>
          <cell r="Q90">
            <v>0</v>
          </cell>
          <cell r="R90">
            <v>0</v>
          </cell>
          <cell r="S90">
            <v>0</v>
          </cell>
          <cell r="T90">
            <v>0</v>
          </cell>
          <cell r="U90">
            <v>0</v>
          </cell>
          <cell r="V90">
            <v>0</v>
          </cell>
          <cell r="W90">
            <v>0</v>
          </cell>
          <cell r="X90">
            <v>0</v>
          </cell>
          <cell r="Y90">
            <v>0</v>
          </cell>
          <cell r="Z90">
            <v>0</v>
          </cell>
          <cell r="AA90">
            <v>9</v>
          </cell>
          <cell r="AB90">
            <v>9</v>
          </cell>
          <cell r="AC90">
            <v>90000</v>
          </cell>
          <cell r="AD90">
            <v>18000</v>
          </cell>
        </row>
        <row r="91">
          <cell r="A91">
            <v>78</v>
          </cell>
          <cell r="B91" t="str">
            <v>　桜川村</v>
          </cell>
          <cell r="C91">
            <v>74000</v>
          </cell>
          <cell r="D91">
            <v>2000</v>
          </cell>
          <cell r="E91">
            <v>2000</v>
          </cell>
          <cell r="F91">
            <v>95200</v>
          </cell>
          <cell r="G91">
            <v>0</v>
          </cell>
          <cell r="H91">
            <v>4</v>
          </cell>
          <cell r="I91">
            <v>19200</v>
          </cell>
          <cell r="J91">
            <v>80000</v>
          </cell>
          <cell r="K91">
            <v>4400</v>
          </cell>
          <cell r="L91">
            <v>0</v>
          </cell>
          <cell r="M91">
            <v>95200</v>
          </cell>
          <cell r="N91">
            <v>0</v>
          </cell>
          <cell r="O91">
            <v>0</v>
          </cell>
          <cell r="P91">
            <v>0</v>
          </cell>
          <cell r="Q91">
            <v>0</v>
          </cell>
          <cell r="R91">
            <v>0</v>
          </cell>
          <cell r="S91">
            <v>0</v>
          </cell>
          <cell r="T91">
            <v>0</v>
          </cell>
          <cell r="U91">
            <v>0</v>
          </cell>
          <cell r="V91">
            <v>0</v>
          </cell>
          <cell r="W91">
            <v>0</v>
          </cell>
          <cell r="X91">
            <v>0</v>
          </cell>
          <cell r="Y91">
            <v>0</v>
          </cell>
          <cell r="Z91">
            <v>0</v>
          </cell>
          <cell r="AA91">
            <v>4</v>
          </cell>
          <cell r="AB91">
            <v>4</v>
          </cell>
          <cell r="AC91">
            <v>80000</v>
          </cell>
          <cell r="AD91">
            <v>4400</v>
          </cell>
        </row>
        <row r="92">
          <cell r="A92">
            <v>79</v>
          </cell>
          <cell r="B92" t="str">
            <v>　玉里村</v>
          </cell>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row>
        <row r="93">
          <cell r="A93">
            <v>80</v>
          </cell>
          <cell r="B93" t="str">
            <v>　新治村</v>
          </cell>
          <cell r="C93">
            <v>0</v>
          </cell>
          <cell r="D93">
            <v>0</v>
          </cell>
          <cell r="E93">
            <v>3</v>
          </cell>
          <cell r="F93">
            <v>3</v>
          </cell>
          <cell r="G93">
            <v>30000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3</v>
          </cell>
          <cell r="AB93">
            <v>3</v>
          </cell>
          <cell r="AC93">
            <v>30000</v>
          </cell>
        </row>
        <row r="94">
          <cell r="A94">
            <v>81</v>
          </cell>
          <cell r="B94" t="str">
            <v>　谷和原村</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row>
        <row r="95">
          <cell r="A95">
            <v>82</v>
          </cell>
          <cell r="B95" t="str">
            <v>　大和村</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row>
        <row r="96">
          <cell r="A96">
            <v>83</v>
          </cell>
          <cell r="B96" t="str">
            <v>　千代川村</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row>
        <row r="97">
          <cell r="B97" t="str">
            <v>小　　計</v>
          </cell>
          <cell r="C97">
            <v>124000</v>
          </cell>
          <cell r="D97">
            <v>0</v>
          </cell>
          <cell r="E97">
            <v>15700</v>
          </cell>
          <cell r="F97">
            <v>0</v>
          </cell>
          <cell r="G97">
            <v>1600</v>
          </cell>
          <cell r="H97">
            <v>0</v>
          </cell>
          <cell r="I97">
            <v>37600</v>
          </cell>
          <cell r="J97">
            <v>0</v>
          </cell>
          <cell r="K97">
            <v>0</v>
          </cell>
          <cell r="L97">
            <v>0</v>
          </cell>
          <cell r="M97">
            <v>178900</v>
          </cell>
          <cell r="N97">
            <v>0</v>
          </cell>
          <cell r="O97">
            <v>0</v>
          </cell>
          <cell r="P97">
            <v>0</v>
          </cell>
          <cell r="Q97">
            <v>0</v>
          </cell>
          <cell r="R97">
            <v>0</v>
          </cell>
          <cell r="S97">
            <v>0</v>
          </cell>
          <cell r="T97">
            <v>0</v>
          </cell>
          <cell r="U97">
            <v>0</v>
          </cell>
          <cell r="V97">
            <v>0</v>
          </cell>
          <cell r="W97">
            <v>0</v>
          </cell>
          <cell r="X97">
            <v>0</v>
          </cell>
          <cell r="Y97">
            <v>0</v>
          </cell>
          <cell r="Z97">
            <v>0</v>
          </cell>
          <cell r="AA97">
            <v>37</v>
          </cell>
          <cell r="AB97">
            <v>37</v>
          </cell>
          <cell r="AC97">
            <v>598000</v>
          </cell>
          <cell r="AD97">
            <v>22400</v>
          </cell>
        </row>
        <row r="98">
          <cell r="M98">
            <v>0</v>
          </cell>
          <cell r="N98">
            <v>0</v>
          </cell>
          <cell r="O98">
            <v>0</v>
          </cell>
          <cell r="P98">
            <v>0</v>
          </cell>
          <cell r="Q98">
            <v>0</v>
          </cell>
          <cell r="R98">
            <v>0</v>
          </cell>
          <cell r="S98">
            <v>0</v>
          </cell>
          <cell r="T98">
            <v>0</v>
          </cell>
          <cell r="U98">
            <v>0</v>
          </cell>
          <cell r="V98">
            <v>0</v>
          </cell>
          <cell r="W98">
            <v>0</v>
          </cell>
          <cell r="X98">
            <v>0</v>
          </cell>
          <cell r="Y98">
            <v>0</v>
          </cell>
          <cell r="Z98">
            <v>0</v>
          </cell>
        </row>
        <row r="99">
          <cell r="A99">
            <v>1</v>
          </cell>
          <cell r="B99" t="str">
            <v>ニューライフカシマ</v>
          </cell>
          <cell r="C99">
            <v>0</v>
          </cell>
          <cell r="D99">
            <v>0</v>
          </cell>
          <cell r="E99">
            <v>12</v>
          </cell>
          <cell r="F99">
            <v>12</v>
          </cell>
          <cell r="G99">
            <v>120000</v>
          </cell>
          <cell r="H99">
            <v>40000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12</v>
          </cell>
          <cell r="AB99">
            <v>12</v>
          </cell>
          <cell r="AC99">
            <v>120000</v>
          </cell>
          <cell r="AD99">
            <v>40000</v>
          </cell>
        </row>
        <row r="100">
          <cell r="A100">
            <v>2</v>
          </cell>
          <cell r="B100" t="str">
            <v>スカイスポーツ取手</v>
          </cell>
          <cell r="C100">
            <v>0</v>
          </cell>
          <cell r="D100">
            <v>0</v>
          </cell>
          <cell r="E100">
            <v>4</v>
          </cell>
          <cell r="F100">
            <v>4</v>
          </cell>
          <cell r="G100">
            <v>65000</v>
          </cell>
          <cell r="H100">
            <v>11000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4</v>
          </cell>
          <cell r="AB100">
            <v>4</v>
          </cell>
          <cell r="AC100">
            <v>65000</v>
          </cell>
          <cell r="AD100">
            <v>11000</v>
          </cell>
        </row>
        <row r="101">
          <cell r="A101">
            <v>3</v>
          </cell>
          <cell r="B101" t="str">
            <v>ふれあい坂下</v>
          </cell>
          <cell r="C101">
            <v>0</v>
          </cell>
          <cell r="D101">
            <v>0</v>
          </cell>
          <cell r="E101">
            <v>7</v>
          </cell>
          <cell r="F101">
            <v>7</v>
          </cell>
          <cell r="G101">
            <v>80000</v>
          </cell>
          <cell r="H101">
            <v>133000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7</v>
          </cell>
          <cell r="AB101">
            <v>7</v>
          </cell>
          <cell r="AC101">
            <v>80000</v>
          </cell>
          <cell r="AD101">
            <v>133000</v>
          </cell>
        </row>
        <row r="102">
          <cell r="A102">
            <v>4</v>
          </cell>
          <cell r="B102" t="str">
            <v>未来の子ども</v>
          </cell>
          <cell r="C102">
            <v>0</v>
          </cell>
          <cell r="D102">
            <v>0</v>
          </cell>
          <cell r="E102">
            <v>6</v>
          </cell>
          <cell r="F102">
            <v>6</v>
          </cell>
          <cell r="G102">
            <v>150000</v>
          </cell>
          <cell r="H102">
            <v>13940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6</v>
          </cell>
          <cell r="AB102">
            <v>6</v>
          </cell>
          <cell r="AC102">
            <v>150000</v>
          </cell>
          <cell r="AD102">
            <v>13940</v>
          </cell>
        </row>
        <row r="103">
          <cell r="A103">
            <v>5</v>
          </cell>
          <cell r="B103" t="str">
            <v>水戸こどもの劇場</v>
          </cell>
          <cell r="C103">
            <v>0</v>
          </cell>
          <cell r="D103">
            <v>0</v>
          </cell>
          <cell r="E103">
            <v>13</v>
          </cell>
          <cell r="F103">
            <v>13</v>
          </cell>
          <cell r="G103">
            <v>260000</v>
          </cell>
          <cell r="H103">
            <v>26000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13</v>
          </cell>
          <cell r="AB103">
            <v>13</v>
          </cell>
          <cell r="AC103">
            <v>260000</v>
          </cell>
          <cell r="AD103">
            <v>26000</v>
          </cell>
        </row>
        <row r="104">
          <cell r="B104" t="str">
            <v>小計</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42</v>
          </cell>
          <cell r="AB104">
            <v>42</v>
          </cell>
          <cell r="AC104">
            <v>675000</v>
          </cell>
          <cell r="AD104">
            <v>223940</v>
          </cell>
        </row>
        <row r="105">
          <cell r="B105" t="str">
            <v>市町村等計</v>
          </cell>
          <cell r="C105">
            <v>795100</v>
          </cell>
          <cell r="D105">
            <v>56000</v>
          </cell>
          <cell r="E105">
            <v>238804</v>
          </cell>
          <cell r="F105">
            <v>153000</v>
          </cell>
          <cell r="G105">
            <v>61400</v>
          </cell>
          <cell r="H105">
            <v>2000</v>
          </cell>
          <cell r="I105">
            <v>344317</v>
          </cell>
          <cell r="J105">
            <v>0</v>
          </cell>
          <cell r="K105">
            <v>0</v>
          </cell>
          <cell r="L105">
            <v>0</v>
          </cell>
          <cell r="M105">
            <v>1650621</v>
          </cell>
          <cell r="N105">
            <v>5</v>
          </cell>
          <cell r="O105">
            <v>20</v>
          </cell>
          <cell r="P105">
            <v>75000</v>
          </cell>
          <cell r="Q105">
            <v>0</v>
          </cell>
          <cell r="R105">
            <v>0</v>
          </cell>
          <cell r="S105">
            <v>0</v>
          </cell>
          <cell r="T105">
            <v>0</v>
          </cell>
          <cell r="U105">
            <v>0</v>
          </cell>
          <cell r="V105">
            <v>0</v>
          </cell>
          <cell r="W105">
            <v>0</v>
          </cell>
          <cell r="X105">
            <v>0</v>
          </cell>
          <cell r="Y105">
            <v>0</v>
          </cell>
          <cell r="Z105">
            <v>75000</v>
          </cell>
          <cell r="AA105">
            <v>511</v>
          </cell>
          <cell r="AB105">
            <v>535</v>
          </cell>
          <cell r="AC105">
            <v>7187540</v>
          </cell>
          <cell r="AD105">
            <v>469740</v>
          </cell>
        </row>
        <row r="106">
          <cell r="B106" t="str">
            <v>市町村等計</v>
          </cell>
          <cell r="C106">
            <v>795100</v>
          </cell>
          <cell r="D106">
            <v>56000</v>
          </cell>
          <cell r="E106">
            <v>238804</v>
          </cell>
          <cell r="F106">
            <v>153000</v>
          </cell>
          <cell r="G106">
            <v>61400</v>
          </cell>
          <cell r="H106">
            <v>2000</v>
          </cell>
          <cell r="I106">
            <v>344317</v>
          </cell>
          <cell r="J106">
            <v>0</v>
          </cell>
          <cell r="K106">
            <v>0</v>
          </cell>
          <cell r="L106">
            <v>0</v>
          </cell>
          <cell r="M106">
            <v>1650621</v>
          </cell>
          <cell r="N106">
            <v>5</v>
          </cell>
          <cell r="O106">
            <v>20</v>
          </cell>
          <cell r="P106">
            <v>75000</v>
          </cell>
          <cell r="Q106">
            <v>0</v>
          </cell>
          <cell r="R106">
            <v>0</v>
          </cell>
          <cell r="S106">
            <v>0</v>
          </cell>
          <cell r="T106">
            <v>0</v>
          </cell>
          <cell r="U106">
            <v>0</v>
          </cell>
          <cell r="V106">
            <v>0</v>
          </cell>
          <cell r="W106">
            <v>0</v>
          </cell>
          <cell r="X106">
            <v>0</v>
          </cell>
          <cell r="Y106">
            <v>0</v>
          </cell>
          <cell r="Z106">
            <v>75000</v>
          </cell>
          <cell r="AA106">
            <v>511</v>
          </cell>
          <cell r="AB106">
            <v>535</v>
          </cell>
          <cell r="AC106">
            <v>7187540</v>
          </cell>
          <cell r="AD106">
            <v>469740</v>
          </cell>
        </row>
        <row r="107">
          <cell r="B107" t="str">
            <v>茨城県</v>
          </cell>
          <cell r="C107">
            <v>164000</v>
          </cell>
          <cell r="D107">
            <v>252000</v>
          </cell>
          <cell r="E107">
            <v>21000</v>
          </cell>
          <cell r="F107">
            <v>882000</v>
          </cell>
          <cell r="G107">
            <v>12400</v>
          </cell>
          <cell r="H107">
            <v>0</v>
          </cell>
          <cell r="I107">
            <v>37800</v>
          </cell>
          <cell r="J107">
            <v>180000</v>
          </cell>
          <cell r="K107">
            <v>0</v>
          </cell>
          <cell r="L107">
            <v>95130</v>
          </cell>
          <cell r="M107">
            <v>1644330</v>
          </cell>
          <cell r="N107">
            <v>0</v>
          </cell>
          <cell r="O107">
            <v>0</v>
          </cell>
          <cell r="P107">
            <v>0</v>
          </cell>
          <cell r="Q107">
            <v>0</v>
          </cell>
          <cell r="R107">
            <v>0</v>
          </cell>
          <cell r="S107">
            <v>0</v>
          </cell>
          <cell r="T107">
            <v>0</v>
          </cell>
          <cell r="U107">
            <v>0</v>
          </cell>
          <cell r="V107">
            <v>0</v>
          </cell>
          <cell r="W107">
            <v>0</v>
          </cell>
          <cell r="X107">
            <v>0</v>
          </cell>
          <cell r="Y107">
            <v>0</v>
          </cell>
          <cell r="Z107">
            <v>0</v>
          </cell>
        </row>
        <row r="108">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row>
        <row r="109">
          <cell r="B109" t="str">
            <v>合　　計</v>
          </cell>
          <cell r="C109">
            <v>959100</v>
          </cell>
          <cell r="D109">
            <v>308000</v>
          </cell>
          <cell r="E109">
            <v>259804</v>
          </cell>
          <cell r="F109">
            <v>1035000</v>
          </cell>
          <cell r="G109">
            <v>73800</v>
          </cell>
          <cell r="H109">
            <v>2000</v>
          </cell>
          <cell r="I109">
            <v>382117</v>
          </cell>
          <cell r="J109">
            <v>180000</v>
          </cell>
          <cell r="K109">
            <v>0</v>
          </cell>
          <cell r="L109">
            <v>95130</v>
          </cell>
          <cell r="M109">
            <v>3294951</v>
          </cell>
          <cell r="N109">
            <v>5</v>
          </cell>
          <cell r="O109">
            <v>20</v>
          </cell>
          <cell r="P109">
            <v>75000</v>
          </cell>
          <cell r="Q109">
            <v>0</v>
          </cell>
          <cell r="R109">
            <v>0</v>
          </cell>
          <cell r="S109">
            <v>0</v>
          </cell>
          <cell r="T109">
            <v>0</v>
          </cell>
          <cell r="U109">
            <v>0</v>
          </cell>
          <cell r="V109">
            <v>0</v>
          </cell>
          <cell r="W109">
            <v>0</v>
          </cell>
          <cell r="X109">
            <v>0</v>
          </cell>
          <cell r="Y109">
            <v>0</v>
          </cell>
          <cell r="Z109">
            <v>75000</v>
          </cell>
          <cell r="AA109">
            <v>511</v>
          </cell>
          <cell r="AB109">
            <v>535</v>
          </cell>
          <cell r="AC109">
            <v>7187540</v>
          </cell>
          <cell r="AD109">
            <v>469740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omments" Target="../comments1.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2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aoyamahirokig@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8.xml"/><Relationship Id="rId3" Type="http://schemas.openxmlformats.org/officeDocument/2006/relationships/vmlDrawing" Target="../drawings/vmlDrawing4.vml"/><Relationship Id="rId7" Type="http://schemas.openxmlformats.org/officeDocument/2006/relationships/ctrlProp" Target="../ctrlProps/ctrlProp27.x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26" Type="http://schemas.openxmlformats.org/officeDocument/2006/relationships/ctrlProp" Target="../ctrlProps/ctrlProp51.xml"/><Relationship Id="rId3" Type="http://schemas.openxmlformats.org/officeDocument/2006/relationships/vmlDrawing" Target="../drawings/vmlDrawing5.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5" Type="http://schemas.openxmlformats.org/officeDocument/2006/relationships/ctrlProp" Target="../ctrlProps/ctrlProp50.xml"/><Relationship Id="rId2" Type="http://schemas.openxmlformats.org/officeDocument/2006/relationships/drawing" Target="../drawings/drawing6.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8.bin"/><Relationship Id="rId6" Type="http://schemas.openxmlformats.org/officeDocument/2006/relationships/ctrlProp" Target="../ctrlProps/ctrlProp31.xml"/><Relationship Id="rId11" Type="http://schemas.openxmlformats.org/officeDocument/2006/relationships/ctrlProp" Target="../ctrlProps/ctrlProp36.xml"/><Relationship Id="rId24" Type="http://schemas.openxmlformats.org/officeDocument/2006/relationships/ctrlProp" Target="../ctrlProps/ctrlProp49.xml"/><Relationship Id="rId5" Type="http://schemas.openxmlformats.org/officeDocument/2006/relationships/ctrlProp" Target="../ctrlProps/ctrlProp30.xml"/><Relationship Id="rId15" Type="http://schemas.openxmlformats.org/officeDocument/2006/relationships/ctrlProp" Target="../ctrlProps/ctrlProp40.xml"/><Relationship Id="rId23" Type="http://schemas.openxmlformats.org/officeDocument/2006/relationships/ctrlProp" Target="../ctrlProps/ctrlProp48.xml"/><Relationship Id="rId28" Type="http://schemas.openxmlformats.org/officeDocument/2006/relationships/ctrlProp" Target="../ctrlProps/ctrlProp53.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 Id="rId22" Type="http://schemas.openxmlformats.org/officeDocument/2006/relationships/ctrlProp" Target="../ctrlProps/ctrlProp47.xml"/><Relationship Id="rId27" Type="http://schemas.openxmlformats.org/officeDocument/2006/relationships/ctrlProp" Target="../ctrlProps/ctrlProp5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6.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9.xml"/><Relationship Id="rId16" Type="http://schemas.openxmlformats.org/officeDocument/2006/relationships/ctrlProp" Target="../ctrlProps/ctrlProp66.xml"/><Relationship Id="rId1" Type="http://schemas.openxmlformats.org/officeDocument/2006/relationships/printerSettings" Target="../printerSettings/printerSettings11.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5" Type="http://schemas.openxmlformats.org/officeDocument/2006/relationships/ctrlProp" Target="../ctrlProps/ctrlProp6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21" Type="http://schemas.openxmlformats.org/officeDocument/2006/relationships/ctrlProp" Target="../ctrlProps/ctrlProp84.xml"/><Relationship Id="rId34" Type="http://schemas.openxmlformats.org/officeDocument/2006/relationships/ctrlProp" Target="../ctrlProps/ctrlProp97.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38" Type="http://schemas.openxmlformats.org/officeDocument/2006/relationships/ctrlProp" Target="../ctrlProps/ctrlProp101.xml"/><Relationship Id="rId2" Type="http://schemas.openxmlformats.org/officeDocument/2006/relationships/drawing" Target="../drawings/drawing10.xml"/><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12.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37" Type="http://schemas.openxmlformats.org/officeDocument/2006/relationships/ctrlProp" Target="../ctrlProps/ctrlProp100.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36" Type="http://schemas.openxmlformats.org/officeDocument/2006/relationships/ctrlProp" Target="../ctrlProps/ctrlProp99.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35" Type="http://schemas.openxmlformats.org/officeDocument/2006/relationships/ctrlProp" Target="../ctrlProps/ctrlProp98.xml"/><Relationship Id="rId8" Type="http://schemas.openxmlformats.org/officeDocument/2006/relationships/ctrlProp" Target="../ctrlProps/ctrlProp71.xml"/><Relationship Id="rId3"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P128"/>
  <sheetViews>
    <sheetView view="pageBreakPreview" zoomScale="80" zoomScaleNormal="100" zoomScaleSheetLayoutView="80" workbookViewId="0">
      <selection activeCell="M65" sqref="M65"/>
    </sheetView>
  </sheetViews>
  <sheetFormatPr defaultColWidth="9" defaultRowHeight="13.5"/>
  <cols>
    <col min="1" max="1" width="15.625" style="5" customWidth="1"/>
    <col min="2" max="13" width="6.625" style="5" customWidth="1"/>
    <col min="14" max="16" width="15.5" style="5" customWidth="1"/>
    <col min="17" max="16384" width="9" style="5"/>
  </cols>
  <sheetData>
    <row r="1" spans="1:16">
      <c r="M1" s="6" t="s">
        <v>59</v>
      </c>
    </row>
    <row r="2" spans="1:16" s="8" customFormat="1" ht="44.25" customHeight="1">
      <c r="A2" s="597" t="s">
        <v>58</v>
      </c>
      <c r="B2" s="597"/>
      <c r="C2" s="597"/>
      <c r="D2" s="597"/>
      <c r="E2" s="597"/>
      <c r="F2" s="597"/>
      <c r="G2" s="597"/>
      <c r="H2" s="597"/>
      <c r="I2" s="597"/>
      <c r="J2" s="597"/>
      <c r="K2" s="597"/>
      <c r="L2" s="597"/>
      <c r="M2" s="597"/>
      <c r="N2" s="7"/>
      <c r="O2" s="7"/>
      <c r="P2" s="7"/>
    </row>
    <row r="3" spans="1:16" ht="11.25" customHeight="1">
      <c r="A3" s="9"/>
      <c r="B3" s="9"/>
      <c r="C3" s="9"/>
      <c r="D3" s="9"/>
      <c r="E3" s="9"/>
      <c r="F3" s="9"/>
      <c r="G3" s="9"/>
      <c r="H3" s="9"/>
      <c r="I3" s="9"/>
      <c r="J3" s="9"/>
      <c r="K3" s="9"/>
      <c r="L3" s="9"/>
      <c r="M3" s="9"/>
      <c r="N3" s="10"/>
      <c r="O3" s="10"/>
      <c r="P3" s="10"/>
    </row>
    <row r="4" spans="1:16" ht="29.25" customHeight="1"/>
    <row r="5" spans="1:16" ht="21" customHeight="1">
      <c r="A5" s="17" t="s">
        <v>8</v>
      </c>
    </row>
    <row r="6" spans="1:16" ht="12" customHeight="1"/>
    <row r="7" spans="1:16" ht="32.1" customHeight="1">
      <c r="A7" s="12" t="s">
        <v>5</v>
      </c>
      <c r="B7" s="598"/>
      <c r="C7" s="599"/>
      <c r="D7" s="599"/>
      <c r="E7" s="599"/>
      <c r="F7" s="599"/>
      <c r="G7" s="599"/>
      <c r="H7" s="599"/>
      <c r="I7" s="599"/>
      <c r="J7" s="599"/>
      <c r="K7" s="599"/>
      <c r="L7" s="599"/>
      <c r="M7" s="600"/>
    </row>
    <row r="8" spans="1:16" ht="31.5" customHeight="1">
      <c r="A8" s="12" t="s">
        <v>7</v>
      </c>
      <c r="B8" s="598"/>
      <c r="C8" s="599"/>
      <c r="D8" s="599"/>
      <c r="E8" s="599"/>
      <c r="F8" s="599"/>
      <c r="G8" s="599"/>
      <c r="H8" s="599"/>
      <c r="I8" s="599"/>
      <c r="J8" s="599"/>
      <c r="K8" s="599"/>
      <c r="L8" s="599"/>
      <c r="M8" s="600"/>
    </row>
    <row r="9" spans="1:16" ht="32.25" customHeight="1">
      <c r="A9" s="601" t="s">
        <v>39</v>
      </c>
      <c r="B9" s="604"/>
      <c r="C9" s="599"/>
      <c r="D9" s="599"/>
      <c r="E9" s="599"/>
      <c r="F9" s="599"/>
      <c r="G9" s="599"/>
      <c r="H9" s="599"/>
      <c r="I9" s="599"/>
      <c r="J9" s="599"/>
      <c r="K9" s="599"/>
      <c r="L9" s="599"/>
      <c r="M9" s="600"/>
    </row>
    <row r="10" spans="1:16" ht="31.5" customHeight="1">
      <c r="A10" s="602"/>
      <c r="B10" s="604"/>
      <c r="C10" s="599"/>
      <c r="D10" s="599"/>
      <c r="E10" s="599"/>
      <c r="F10" s="599"/>
      <c r="G10" s="599"/>
      <c r="H10" s="599"/>
      <c r="I10" s="599"/>
      <c r="J10" s="599"/>
      <c r="K10" s="599"/>
      <c r="L10" s="599"/>
      <c r="M10" s="600"/>
    </row>
    <row r="11" spans="1:16" ht="31.5" customHeight="1">
      <c r="A11" s="603"/>
      <c r="B11" s="604"/>
      <c r="C11" s="599"/>
      <c r="D11" s="599"/>
      <c r="E11" s="599"/>
      <c r="F11" s="599"/>
      <c r="G11" s="599"/>
      <c r="H11" s="599"/>
      <c r="I11" s="599"/>
      <c r="J11" s="599"/>
      <c r="K11" s="599"/>
      <c r="L11" s="599"/>
      <c r="M11" s="600"/>
    </row>
    <row r="12" spans="1:16" ht="32.1" customHeight="1">
      <c r="A12" s="583" t="s">
        <v>9</v>
      </c>
      <c r="B12" s="585" t="s">
        <v>26</v>
      </c>
      <c r="C12" s="586"/>
      <c r="D12" s="586"/>
      <c r="E12" s="586"/>
      <c r="F12" s="586"/>
      <c r="G12" s="586"/>
      <c r="H12" s="586"/>
      <c r="I12" s="586"/>
      <c r="J12" s="586"/>
      <c r="K12" s="586"/>
      <c r="L12" s="586"/>
      <c r="M12" s="587"/>
      <c r="N12" s="13"/>
    </row>
    <row r="13" spans="1:16" ht="32.1" customHeight="1">
      <c r="A13" s="584"/>
      <c r="B13" s="588" t="s">
        <v>6</v>
      </c>
      <c r="C13" s="589"/>
      <c r="D13" s="589"/>
      <c r="E13" s="589"/>
      <c r="F13" s="590"/>
      <c r="G13" s="590"/>
      <c r="H13" s="590"/>
      <c r="I13" s="590"/>
      <c r="J13" s="590"/>
      <c r="K13" s="590"/>
      <c r="L13" s="590"/>
      <c r="M13" s="591"/>
      <c r="N13" s="13"/>
    </row>
    <row r="14" spans="1:16" ht="12" customHeight="1">
      <c r="A14" s="19"/>
      <c r="B14" s="20"/>
      <c r="C14" s="20"/>
      <c r="D14" s="20"/>
      <c r="E14" s="20"/>
      <c r="F14" s="20"/>
      <c r="G14" s="20"/>
      <c r="H14" s="20"/>
      <c r="I14" s="20"/>
      <c r="J14" s="20"/>
      <c r="K14" s="20"/>
      <c r="L14" s="20"/>
      <c r="M14" s="20"/>
      <c r="N14" s="13"/>
    </row>
    <row r="15" spans="1:16" s="2" customFormat="1" ht="21" customHeight="1">
      <c r="A15" s="17" t="s">
        <v>87</v>
      </c>
      <c r="B15" s="5"/>
      <c r="C15" s="5"/>
      <c r="D15" s="5"/>
      <c r="E15" s="5"/>
      <c r="F15" s="5"/>
      <c r="G15" s="5"/>
      <c r="H15" s="5"/>
      <c r="I15" s="5"/>
      <c r="J15" s="5"/>
      <c r="K15" s="5"/>
      <c r="L15" s="5"/>
      <c r="M15" s="5"/>
    </row>
    <row r="16" spans="1:16" s="2" customFormat="1" ht="12" customHeight="1">
      <c r="A16" s="5"/>
      <c r="B16" s="5"/>
      <c r="C16" s="5"/>
      <c r="D16" s="5"/>
      <c r="E16" s="5"/>
      <c r="F16" s="5"/>
      <c r="G16" s="5"/>
      <c r="H16" s="5"/>
      <c r="I16" s="5"/>
      <c r="J16" s="5"/>
      <c r="K16" s="5"/>
      <c r="L16" s="5"/>
      <c r="M16" s="5"/>
    </row>
    <row r="17" spans="1:14" ht="32.1" customHeight="1">
      <c r="A17" s="583" t="s">
        <v>33</v>
      </c>
      <c r="B17" s="592" t="s">
        <v>34</v>
      </c>
      <c r="C17" s="593"/>
      <c r="D17" s="594"/>
      <c r="E17" s="595"/>
      <c r="F17" s="595"/>
      <c r="G17" s="595"/>
      <c r="H17" s="595"/>
      <c r="I17" s="595"/>
      <c r="J17" s="595"/>
      <c r="K17" s="595"/>
      <c r="L17" s="595"/>
      <c r="M17" s="596"/>
    </row>
    <row r="18" spans="1:14" ht="32.1" customHeight="1">
      <c r="A18" s="584"/>
      <c r="B18" s="592" t="s">
        <v>35</v>
      </c>
      <c r="C18" s="593"/>
      <c r="D18" s="594"/>
      <c r="E18" s="595"/>
      <c r="F18" s="595"/>
      <c r="G18" s="595"/>
      <c r="H18" s="595"/>
      <c r="I18" s="595"/>
      <c r="J18" s="595"/>
      <c r="K18" s="595"/>
      <c r="L18" s="595"/>
      <c r="M18" s="596"/>
    </row>
    <row r="19" spans="1:14" ht="32.1" customHeight="1">
      <c r="A19" s="12" t="s">
        <v>31</v>
      </c>
      <c r="B19" s="594"/>
      <c r="C19" s="595"/>
      <c r="D19" s="595"/>
      <c r="E19" s="595"/>
      <c r="F19" s="595"/>
      <c r="G19" s="592" t="s">
        <v>27</v>
      </c>
      <c r="H19" s="593"/>
      <c r="I19" s="595"/>
      <c r="J19" s="595"/>
      <c r="K19" s="595"/>
      <c r="L19" s="595"/>
      <c r="M19" s="596"/>
    </row>
    <row r="20" spans="1:14" ht="32.25" customHeight="1">
      <c r="A20" s="601" t="s">
        <v>39</v>
      </c>
      <c r="B20" s="36"/>
      <c r="C20" s="37"/>
      <c r="D20" s="37"/>
      <c r="E20" s="37" t="s">
        <v>90</v>
      </c>
      <c r="F20" s="37"/>
      <c r="G20" s="37"/>
      <c r="H20" s="37"/>
      <c r="I20" s="37"/>
      <c r="J20" s="37"/>
      <c r="K20" s="37"/>
      <c r="L20" s="37"/>
      <c r="M20" s="38"/>
    </row>
    <row r="21" spans="1:14" ht="31.5" customHeight="1">
      <c r="A21" s="602"/>
      <c r="B21" s="604"/>
      <c r="C21" s="599"/>
      <c r="D21" s="599"/>
      <c r="E21" s="599"/>
      <c r="F21" s="599"/>
      <c r="G21" s="599"/>
      <c r="H21" s="599"/>
      <c r="I21" s="599"/>
      <c r="J21" s="599"/>
      <c r="K21" s="599"/>
      <c r="L21" s="599"/>
      <c r="M21" s="600"/>
    </row>
    <row r="22" spans="1:14" ht="31.5" customHeight="1">
      <c r="A22" s="603"/>
      <c r="B22" s="36"/>
      <c r="C22" s="37"/>
      <c r="D22" s="37"/>
      <c r="E22" s="37" t="s">
        <v>89</v>
      </c>
      <c r="F22" s="37"/>
      <c r="G22" s="37"/>
      <c r="H22" s="37"/>
      <c r="I22" s="37"/>
      <c r="J22" s="37"/>
      <c r="K22" s="37"/>
      <c r="L22" s="37"/>
      <c r="M22" s="38"/>
    </row>
    <row r="23" spans="1:14" ht="32.1" customHeight="1">
      <c r="A23" s="583" t="s">
        <v>66</v>
      </c>
      <c r="B23" s="606" t="s">
        <v>32</v>
      </c>
      <c r="C23" s="607"/>
      <c r="D23" s="33" t="s">
        <v>63</v>
      </c>
      <c r="E23" s="608"/>
      <c r="F23" s="609"/>
      <c r="G23" s="33" t="s">
        <v>64</v>
      </c>
      <c r="H23" s="608"/>
      <c r="I23" s="609"/>
      <c r="J23" s="33" t="s">
        <v>65</v>
      </c>
      <c r="K23" s="608"/>
      <c r="L23" s="610"/>
      <c r="M23" s="609"/>
    </row>
    <row r="24" spans="1:14" ht="32.1" customHeight="1">
      <c r="A24" s="605"/>
      <c r="B24" s="592" t="s">
        <v>37</v>
      </c>
      <c r="C24" s="593"/>
      <c r="D24" s="33" t="s">
        <v>63</v>
      </c>
      <c r="E24" s="608"/>
      <c r="F24" s="609"/>
      <c r="G24" s="33" t="s">
        <v>64</v>
      </c>
      <c r="H24" s="608"/>
      <c r="I24" s="609"/>
      <c r="J24" s="33" t="s">
        <v>65</v>
      </c>
      <c r="K24" s="608"/>
      <c r="L24" s="610"/>
      <c r="M24" s="609"/>
    </row>
    <row r="25" spans="1:14" ht="32.1" customHeight="1">
      <c r="A25" s="584"/>
      <c r="B25" s="592" t="s">
        <v>38</v>
      </c>
      <c r="C25" s="593"/>
      <c r="D25" s="34" t="s">
        <v>63</v>
      </c>
      <c r="E25" s="608"/>
      <c r="F25" s="609"/>
      <c r="G25" s="34" t="s">
        <v>64</v>
      </c>
      <c r="H25" s="608"/>
      <c r="I25" s="609"/>
      <c r="J25" s="34" t="s">
        <v>65</v>
      </c>
      <c r="K25" s="608"/>
      <c r="L25" s="610"/>
      <c r="M25" s="609"/>
    </row>
    <row r="26" spans="1:14">
      <c r="A26" s="28"/>
      <c r="B26" s="28"/>
      <c r="C26" s="28"/>
      <c r="D26" s="28"/>
      <c r="E26" s="28"/>
      <c r="F26" s="28"/>
      <c r="G26" s="28"/>
      <c r="H26" s="28"/>
      <c r="I26" s="22"/>
      <c r="J26" s="22"/>
      <c r="K26" s="22"/>
      <c r="L26" s="22"/>
      <c r="M26" s="21"/>
    </row>
    <row r="27" spans="1:14" ht="15" customHeight="1">
      <c r="A27" s="22" t="s">
        <v>91</v>
      </c>
      <c r="F27" s="21"/>
      <c r="G27" s="21"/>
      <c r="H27" s="21"/>
      <c r="I27" s="22"/>
      <c r="J27" s="22"/>
      <c r="K27" s="22"/>
      <c r="L27" s="22"/>
      <c r="M27" s="21"/>
    </row>
    <row r="28" spans="1:14" ht="15" customHeight="1">
      <c r="A28" s="22" t="s">
        <v>103</v>
      </c>
      <c r="F28" s="21"/>
      <c r="G28" s="21"/>
      <c r="H28" s="21"/>
      <c r="I28" s="22"/>
      <c r="J28" s="22"/>
      <c r="K28" s="22"/>
      <c r="L28" s="22"/>
      <c r="M28" s="21"/>
    </row>
    <row r="29" spans="1:14" ht="33" customHeight="1">
      <c r="A29" s="11"/>
      <c r="I29" s="14"/>
      <c r="N29" s="5" t="s">
        <v>88</v>
      </c>
    </row>
    <row r="30" spans="1:14" ht="21" customHeight="1">
      <c r="A30" s="17" t="s">
        <v>67</v>
      </c>
    </row>
    <row r="31" spans="1:14" ht="27" customHeight="1">
      <c r="A31" s="601" t="s">
        <v>39</v>
      </c>
      <c r="B31" s="604"/>
      <c r="C31" s="599"/>
      <c r="D31" s="599"/>
      <c r="E31" s="599"/>
      <c r="F31" s="599"/>
      <c r="G31" s="599"/>
      <c r="H31" s="599"/>
      <c r="I31" s="599"/>
      <c r="J31" s="599"/>
      <c r="K31" s="599"/>
      <c r="L31" s="599"/>
      <c r="M31" s="600"/>
    </row>
    <row r="32" spans="1:14" ht="27" customHeight="1">
      <c r="A32" s="602"/>
      <c r="B32" s="604"/>
      <c r="C32" s="599"/>
      <c r="D32" s="599"/>
      <c r="E32" s="599"/>
      <c r="F32" s="599"/>
      <c r="G32" s="599"/>
      <c r="H32" s="599"/>
      <c r="I32" s="599"/>
      <c r="J32" s="599"/>
      <c r="K32" s="599"/>
      <c r="L32" s="599"/>
      <c r="M32" s="600"/>
    </row>
    <row r="33" spans="1:14" ht="27" customHeight="1">
      <c r="A33" s="603"/>
      <c r="B33" s="604"/>
      <c r="C33" s="599"/>
      <c r="D33" s="599"/>
      <c r="E33" s="599"/>
      <c r="F33" s="599"/>
      <c r="G33" s="599"/>
      <c r="H33" s="599"/>
      <c r="I33" s="599"/>
      <c r="J33" s="599"/>
      <c r="K33" s="599"/>
      <c r="L33" s="599"/>
      <c r="M33" s="600"/>
    </row>
    <row r="34" spans="1:14" ht="27" customHeight="1">
      <c r="A34" s="23" t="s">
        <v>56</v>
      </c>
      <c r="B34" s="611"/>
      <c r="C34" s="612"/>
      <c r="D34" s="612"/>
      <c r="E34" s="612"/>
      <c r="F34" s="612"/>
      <c r="G34" s="612"/>
      <c r="H34" s="612"/>
      <c r="I34" s="612"/>
      <c r="J34" s="612"/>
      <c r="K34" s="612"/>
      <c r="L34" s="612"/>
      <c r="M34" s="613"/>
    </row>
    <row r="35" spans="1:14" ht="27" customHeight="1">
      <c r="A35" s="23" t="s">
        <v>28</v>
      </c>
      <c r="B35" s="611"/>
      <c r="C35" s="612"/>
      <c r="D35" s="612"/>
      <c r="E35" s="612"/>
      <c r="F35" s="612"/>
      <c r="G35" s="612"/>
      <c r="H35" s="612"/>
      <c r="I35" s="612"/>
      <c r="J35" s="612"/>
      <c r="K35" s="612"/>
      <c r="L35" s="612"/>
      <c r="M35" s="613"/>
    </row>
    <row r="36" spans="1:14" ht="27" customHeight="1">
      <c r="A36" s="23" t="s">
        <v>25</v>
      </c>
      <c r="B36" s="611"/>
      <c r="C36" s="612"/>
      <c r="D36" s="612"/>
      <c r="E36" s="612"/>
      <c r="F36" s="612"/>
      <c r="G36" s="612"/>
      <c r="H36" s="612"/>
      <c r="I36" s="612"/>
      <c r="J36" s="612"/>
      <c r="K36" s="612"/>
      <c r="L36" s="612"/>
      <c r="M36" s="613"/>
    </row>
    <row r="37" spans="1:14" ht="27" customHeight="1">
      <c r="A37" s="32" t="s">
        <v>31</v>
      </c>
      <c r="B37" s="594"/>
      <c r="C37" s="595"/>
      <c r="D37" s="595"/>
      <c r="E37" s="595"/>
      <c r="F37" s="595"/>
      <c r="G37" s="592" t="s">
        <v>27</v>
      </c>
      <c r="H37" s="593"/>
      <c r="I37" s="595"/>
      <c r="J37" s="595"/>
      <c r="K37" s="595"/>
      <c r="L37" s="595"/>
      <c r="M37" s="596"/>
    </row>
    <row r="38" spans="1:14" ht="21" customHeight="1">
      <c r="A38" s="17" t="s">
        <v>68</v>
      </c>
    </row>
    <row r="39" spans="1:14" ht="31.5" customHeight="1">
      <c r="A39" s="622" t="s">
        <v>69</v>
      </c>
      <c r="B39" s="622"/>
      <c r="C39" s="622"/>
      <c r="D39" s="622"/>
      <c r="E39" s="622"/>
      <c r="F39" s="622"/>
      <c r="G39" s="622"/>
      <c r="H39" s="622"/>
      <c r="I39" s="622"/>
      <c r="J39" s="622"/>
      <c r="K39" s="622"/>
      <c r="L39" s="622"/>
      <c r="M39" s="622"/>
    </row>
    <row r="40" spans="1:14" ht="120.75" customHeight="1">
      <c r="A40" s="614" t="s">
        <v>44</v>
      </c>
      <c r="B40" s="615"/>
      <c r="C40" s="615"/>
      <c r="D40" s="615"/>
      <c r="E40" s="615"/>
      <c r="F40" s="615"/>
      <c r="G40" s="615"/>
      <c r="H40" s="615"/>
      <c r="I40" s="615"/>
      <c r="J40" s="615"/>
      <c r="K40" s="615"/>
      <c r="L40" s="615"/>
      <c r="M40" s="616"/>
    </row>
    <row r="41" spans="1:14" ht="120.75" customHeight="1">
      <c r="A41" s="614" t="s">
        <v>47</v>
      </c>
      <c r="B41" s="615"/>
      <c r="C41" s="615"/>
      <c r="D41" s="615"/>
      <c r="E41" s="615"/>
      <c r="F41" s="615"/>
      <c r="G41" s="615"/>
      <c r="H41" s="615"/>
      <c r="I41" s="615"/>
      <c r="J41" s="615"/>
      <c r="K41" s="615"/>
      <c r="L41" s="615"/>
      <c r="M41" s="616"/>
    </row>
    <row r="42" spans="1:14" ht="21" customHeight="1">
      <c r="A42" s="27" t="s">
        <v>70</v>
      </c>
      <c r="B42" s="16"/>
      <c r="C42" s="16"/>
      <c r="D42" s="16"/>
      <c r="E42" s="16"/>
      <c r="F42" s="16"/>
      <c r="G42" s="16"/>
      <c r="H42" s="16"/>
      <c r="I42" s="16"/>
      <c r="J42" s="16"/>
      <c r="K42" s="16"/>
      <c r="L42" s="16"/>
      <c r="M42" s="16"/>
    </row>
    <row r="43" spans="1:14" ht="34.5" customHeight="1">
      <c r="A43" s="617" t="s">
        <v>42</v>
      </c>
      <c r="B43" s="618"/>
      <c r="C43" s="618"/>
      <c r="D43" s="618"/>
      <c r="E43" s="618"/>
      <c r="F43" s="618"/>
      <c r="G43" s="618"/>
      <c r="H43" s="618"/>
      <c r="I43" s="618"/>
      <c r="J43" s="618"/>
      <c r="K43" s="618"/>
      <c r="L43" s="618"/>
      <c r="M43" s="618"/>
    </row>
    <row r="44" spans="1:14" ht="119.25" customHeight="1">
      <c r="A44" s="614" t="s">
        <v>51</v>
      </c>
      <c r="B44" s="615"/>
      <c r="C44" s="615"/>
      <c r="D44" s="615"/>
      <c r="E44" s="615"/>
      <c r="F44" s="615"/>
      <c r="G44" s="615"/>
      <c r="H44" s="615"/>
      <c r="I44" s="615"/>
      <c r="J44" s="615"/>
      <c r="K44" s="615"/>
      <c r="L44" s="615"/>
      <c r="M44" s="616"/>
    </row>
    <row r="45" spans="1:14" ht="119.25" customHeight="1">
      <c r="A45" s="614" t="s">
        <v>43</v>
      </c>
      <c r="B45" s="615"/>
      <c r="C45" s="615"/>
      <c r="D45" s="615"/>
      <c r="E45" s="615"/>
      <c r="F45" s="615"/>
      <c r="G45" s="615"/>
      <c r="H45" s="615"/>
      <c r="I45" s="615"/>
      <c r="J45" s="615"/>
      <c r="K45" s="615"/>
      <c r="L45" s="615"/>
      <c r="M45" s="616"/>
    </row>
    <row r="46" spans="1:14" ht="33.75" customHeight="1">
      <c r="A46" s="29" t="s">
        <v>40</v>
      </c>
      <c r="B46" s="619" t="s">
        <v>41</v>
      </c>
      <c r="C46" s="620"/>
      <c r="D46" s="620"/>
      <c r="E46" s="620"/>
      <c r="F46" s="620"/>
      <c r="G46" s="620"/>
      <c r="H46" s="620"/>
      <c r="I46" s="620"/>
      <c r="J46" s="620"/>
      <c r="K46" s="620"/>
      <c r="L46" s="620"/>
      <c r="M46" s="621"/>
      <c r="N46" s="5" t="s">
        <v>104</v>
      </c>
    </row>
    <row r="47" spans="1:14" ht="12" customHeight="1">
      <c r="A47" s="15"/>
      <c r="B47" s="15"/>
      <c r="C47" s="15"/>
      <c r="D47" s="15"/>
      <c r="E47" s="15"/>
      <c r="F47" s="15"/>
      <c r="G47" s="15"/>
      <c r="H47" s="15"/>
      <c r="I47" s="15"/>
      <c r="J47" s="15"/>
      <c r="K47" s="15"/>
      <c r="L47" s="15"/>
      <c r="M47" s="15"/>
    </row>
    <row r="48" spans="1:14" ht="21" customHeight="1">
      <c r="A48" s="17" t="s">
        <v>73</v>
      </c>
    </row>
    <row r="49" spans="1:14" ht="39.75" customHeight="1">
      <c r="A49" s="622" t="s">
        <v>53</v>
      </c>
      <c r="B49" s="622"/>
      <c r="C49" s="622"/>
      <c r="D49" s="622"/>
      <c r="E49" s="622"/>
      <c r="F49" s="622"/>
      <c r="G49" s="622"/>
      <c r="H49" s="622"/>
      <c r="I49" s="622"/>
      <c r="J49" s="622"/>
      <c r="K49" s="622"/>
      <c r="L49" s="622"/>
      <c r="M49" s="622"/>
    </row>
    <row r="50" spans="1:14" ht="28.5" customHeight="1">
      <c r="A50" s="623" t="s">
        <v>92</v>
      </c>
      <c r="B50" s="624"/>
      <c r="C50" s="624"/>
      <c r="D50" s="39"/>
      <c r="E50" s="39"/>
      <c r="F50" s="39"/>
      <c r="G50" s="39"/>
      <c r="H50" s="39"/>
      <c r="I50" s="39"/>
      <c r="J50" s="39"/>
      <c r="K50" s="39"/>
      <c r="L50" s="39"/>
      <c r="M50" s="40"/>
    </row>
    <row r="51" spans="1:14" ht="24.75" customHeight="1">
      <c r="A51" s="622" t="s">
        <v>78</v>
      </c>
      <c r="B51" s="622"/>
      <c r="C51" s="622"/>
      <c r="D51" s="622"/>
      <c r="E51" s="622"/>
      <c r="F51" s="622"/>
      <c r="G51" s="622"/>
      <c r="H51" s="622"/>
      <c r="I51" s="622"/>
      <c r="J51" s="622"/>
      <c r="K51" s="622"/>
      <c r="L51" s="622"/>
      <c r="M51" s="622"/>
    </row>
    <row r="52" spans="1:14" ht="36" customHeight="1">
      <c r="A52" s="614" t="s">
        <v>54</v>
      </c>
      <c r="B52" s="615"/>
      <c r="C52" s="615"/>
      <c r="D52" s="615"/>
      <c r="E52" s="615"/>
      <c r="F52" s="615"/>
      <c r="G52" s="615"/>
      <c r="H52" s="615"/>
      <c r="I52" s="615"/>
      <c r="J52" s="615"/>
      <c r="K52" s="615"/>
      <c r="L52" s="615"/>
      <c r="M52" s="616"/>
    </row>
    <row r="53" spans="1:14" ht="83.25" customHeight="1">
      <c r="A53" s="614" t="s">
        <v>55</v>
      </c>
      <c r="B53" s="615"/>
      <c r="C53" s="615"/>
      <c r="D53" s="615"/>
      <c r="E53" s="615"/>
      <c r="F53" s="615"/>
      <c r="G53" s="615"/>
      <c r="H53" s="615"/>
      <c r="I53" s="615"/>
      <c r="J53" s="615"/>
      <c r="K53" s="615"/>
      <c r="L53" s="615"/>
      <c r="M53" s="616"/>
    </row>
    <row r="54" spans="1:14" ht="39.75" customHeight="1">
      <c r="A54" s="622" t="s">
        <v>52</v>
      </c>
      <c r="B54" s="622"/>
      <c r="C54" s="622"/>
      <c r="D54" s="622"/>
      <c r="E54" s="622"/>
      <c r="F54" s="622"/>
      <c r="G54" s="622"/>
      <c r="H54" s="622"/>
      <c r="I54" s="622"/>
      <c r="J54" s="622"/>
      <c r="K54" s="622"/>
      <c r="L54" s="622"/>
      <c r="M54" s="622"/>
    </row>
    <row r="55" spans="1:14" ht="39.75" customHeight="1">
      <c r="A55" s="622" t="s">
        <v>46</v>
      </c>
      <c r="B55" s="622"/>
      <c r="C55" s="622"/>
      <c r="D55" s="622"/>
      <c r="E55" s="622"/>
      <c r="F55" s="622"/>
      <c r="G55" s="622"/>
      <c r="H55" s="622"/>
      <c r="I55" s="622"/>
      <c r="J55" s="622"/>
      <c r="K55" s="622"/>
      <c r="L55" s="622"/>
      <c r="M55" s="622"/>
    </row>
    <row r="56" spans="1:14" ht="147.75" customHeight="1">
      <c r="A56" s="26" t="s">
        <v>105</v>
      </c>
      <c r="B56" s="614" t="s">
        <v>48</v>
      </c>
      <c r="C56" s="615"/>
      <c r="D56" s="615"/>
      <c r="E56" s="615"/>
      <c r="F56" s="615"/>
      <c r="G56" s="615"/>
      <c r="H56" s="615"/>
      <c r="I56" s="616"/>
      <c r="J56" s="614" t="s">
        <v>45</v>
      </c>
      <c r="K56" s="615"/>
      <c r="L56" s="615"/>
      <c r="M56" s="616"/>
    </row>
    <row r="57" spans="1:14" ht="147.75" customHeight="1">
      <c r="A57" s="26" t="s">
        <v>22</v>
      </c>
      <c r="B57" s="614" t="s">
        <v>49</v>
      </c>
      <c r="C57" s="615"/>
      <c r="D57" s="615"/>
      <c r="E57" s="615"/>
      <c r="F57" s="615"/>
      <c r="G57" s="615"/>
      <c r="H57" s="615"/>
      <c r="I57" s="616"/>
      <c r="J57" s="614" t="s">
        <v>45</v>
      </c>
      <c r="K57" s="615"/>
      <c r="L57" s="615"/>
      <c r="M57" s="616"/>
    </row>
    <row r="58" spans="1:14" ht="147.75" customHeight="1">
      <c r="A58" s="26" t="s">
        <v>23</v>
      </c>
      <c r="B58" s="614" t="s">
        <v>49</v>
      </c>
      <c r="C58" s="615"/>
      <c r="D58" s="615"/>
      <c r="E58" s="615"/>
      <c r="F58" s="615"/>
      <c r="G58" s="615"/>
      <c r="H58" s="615"/>
      <c r="I58" s="616"/>
      <c r="J58" s="614" t="s">
        <v>45</v>
      </c>
      <c r="K58" s="615"/>
      <c r="L58" s="615"/>
      <c r="M58" s="616"/>
    </row>
    <row r="59" spans="1:14" ht="15" hidden="1" customHeight="1">
      <c r="A59" s="44"/>
      <c r="B59" s="45"/>
      <c r="C59" s="45"/>
      <c r="D59" s="45"/>
      <c r="E59" s="45"/>
      <c r="F59" s="45"/>
      <c r="G59" s="45"/>
      <c r="H59" s="45"/>
      <c r="I59" s="45"/>
      <c r="J59" s="45"/>
      <c r="K59" s="45"/>
      <c r="L59" s="45"/>
      <c r="M59" s="48"/>
    </row>
    <row r="60" spans="1:14" ht="33.75" hidden="1" customHeight="1">
      <c r="A60" s="43" t="s">
        <v>107</v>
      </c>
      <c r="B60" s="46"/>
      <c r="C60" s="46"/>
      <c r="D60" s="46"/>
      <c r="E60" s="46"/>
      <c r="F60" s="46"/>
      <c r="G60" s="46"/>
      <c r="H60" s="46"/>
      <c r="I60" s="46"/>
      <c r="J60" s="46"/>
      <c r="K60" s="46"/>
      <c r="L60" s="46"/>
      <c r="M60" s="47"/>
    </row>
    <row r="61" spans="1:14" ht="56.25" hidden="1" customHeight="1">
      <c r="A61" s="29" t="s">
        <v>106</v>
      </c>
      <c r="B61" s="619" t="s">
        <v>109</v>
      </c>
      <c r="C61" s="620"/>
      <c r="D61" s="620"/>
      <c r="E61" s="620"/>
      <c r="F61" s="620"/>
      <c r="G61" s="620"/>
      <c r="H61" s="620"/>
      <c r="I61" s="620"/>
      <c r="J61" s="620"/>
      <c r="K61" s="620"/>
      <c r="L61" s="620"/>
      <c r="M61" s="621"/>
      <c r="N61" s="5" t="s">
        <v>108</v>
      </c>
    </row>
    <row r="62" spans="1:14" ht="7.5" customHeight="1">
      <c r="A62" s="15"/>
      <c r="B62" s="15"/>
      <c r="C62" s="15"/>
      <c r="D62" s="15"/>
      <c r="E62" s="15"/>
      <c r="F62" s="15"/>
      <c r="G62" s="15"/>
      <c r="H62" s="15"/>
      <c r="I62" s="15"/>
      <c r="J62" s="15"/>
      <c r="K62" s="15"/>
      <c r="L62" s="15"/>
      <c r="M62" s="15"/>
    </row>
    <row r="63" spans="1:14" ht="39.75" customHeight="1">
      <c r="A63" s="625" t="s">
        <v>71</v>
      </c>
      <c r="B63" s="625"/>
      <c r="C63" s="625"/>
      <c r="D63" s="625"/>
      <c r="E63" s="625"/>
      <c r="F63" s="625"/>
      <c r="G63" s="625"/>
      <c r="H63" s="625"/>
      <c r="I63" s="625"/>
      <c r="J63" s="625"/>
      <c r="K63" s="625"/>
      <c r="L63" s="625"/>
      <c r="M63" s="625"/>
    </row>
    <row r="64" spans="1:14" ht="30" customHeight="1">
      <c r="A64" s="50" t="s">
        <v>29</v>
      </c>
      <c r="B64" s="627" t="s">
        <v>94</v>
      </c>
      <c r="C64" s="628"/>
      <c r="D64" s="39"/>
      <c r="E64" s="39"/>
      <c r="F64" s="39" t="s">
        <v>95</v>
      </c>
      <c r="G64" s="39"/>
      <c r="H64" s="39" t="s">
        <v>96</v>
      </c>
      <c r="I64" s="41"/>
      <c r="J64" s="41" t="s">
        <v>97</v>
      </c>
      <c r="K64" s="41"/>
      <c r="L64" s="41"/>
      <c r="M64" s="42"/>
    </row>
    <row r="65" spans="1:14" ht="30" customHeight="1">
      <c r="A65" s="629" t="s">
        <v>30</v>
      </c>
      <c r="B65" s="627" t="s">
        <v>93</v>
      </c>
      <c r="C65" s="628"/>
      <c r="D65" s="39"/>
      <c r="E65" s="39"/>
      <c r="F65" s="39"/>
      <c r="G65" s="39"/>
      <c r="H65" s="39"/>
      <c r="I65" s="41"/>
      <c r="J65" s="41"/>
      <c r="K65" s="41"/>
      <c r="L65" s="41"/>
      <c r="M65" s="42"/>
    </row>
    <row r="66" spans="1:14" ht="30" customHeight="1">
      <c r="A66" s="630"/>
      <c r="B66" s="611" t="s">
        <v>99</v>
      </c>
      <c r="C66" s="612"/>
      <c r="D66" s="612"/>
      <c r="E66" s="612"/>
      <c r="F66" s="612"/>
      <c r="G66" s="612"/>
      <c r="H66" s="612"/>
      <c r="I66" s="612"/>
      <c r="J66" s="612"/>
      <c r="K66" s="612"/>
      <c r="L66" s="612"/>
      <c r="M66" s="613"/>
      <c r="N66" s="5" t="s">
        <v>110</v>
      </c>
    </row>
    <row r="67" spans="1:14" ht="10.5" customHeight="1">
      <c r="A67" s="25"/>
      <c r="B67" s="25"/>
      <c r="C67" s="25"/>
      <c r="D67" s="25"/>
      <c r="E67" s="25"/>
      <c r="F67" s="24"/>
      <c r="G67" s="24"/>
      <c r="H67" s="24"/>
      <c r="I67" s="24"/>
      <c r="J67" s="24"/>
      <c r="K67" s="24"/>
      <c r="L67" s="24"/>
      <c r="M67" s="24"/>
    </row>
    <row r="68" spans="1:14" ht="39.75" customHeight="1">
      <c r="A68" s="625" t="s">
        <v>72</v>
      </c>
      <c r="B68" s="625"/>
      <c r="C68" s="625"/>
      <c r="D68" s="625"/>
      <c r="E68" s="625"/>
      <c r="F68" s="625"/>
      <c r="G68" s="625"/>
      <c r="H68" s="625"/>
      <c r="I68" s="625"/>
      <c r="J68" s="625"/>
      <c r="K68" s="625"/>
      <c r="L68" s="625"/>
      <c r="M68" s="625"/>
    </row>
    <row r="69" spans="1:14" ht="30" customHeight="1">
      <c r="A69" s="18"/>
      <c r="B69" s="626" t="s">
        <v>79</v>
      </c>
      <c r="C69" s="626"/>
      <c r="D69" s="626" t="s">
        <v>81</v>
      </c>
      <c r="E69" s="626"/>
      <c r="F69" s="626" t="s">
        <v>82</v>
      </c>
      <c r="G69" s="626"/>
      <c r="H69" s="49" t="s">
        <v>36</v>
      </c>
      <c r="I69" s="626" t="s">
        <v>24</v>
      </c>
      <c r="J69" s="626"/>
      <c r="K69" s="626"/>
      <c r="L69" s="626" t="s">
        <v>83</v>
      </c>
      <c r="M69" s="626"/>
    </row>
    <row r="70" spans="1:14" ht="60" customHeight="1">
      <c r="A70" s="631" t="s">
        <v>84</v>
      </c>
      <c r="B70" s="634"/>
      <c r="C70" s="634"/>
      <c r="D70" s="634"/>
      <c r="E70" s="634"/>
      <c r="F70" s="634"/>
      <c r="G70" s="634"/>
      <c r="H70" s="35"/>
      <c r="I70" s="634"/>
      <c r="J70" s="634"/>
      <c r="K70" s="634"/>
      <c r="L70" s="635"/>
      <c r="M70" s="635"/>
      <c r="N70" s="5" t="s">
        <v>80</v>
      </c>
    </row>
    <row r="71" spans="1:14" ht="60" customHeight="1">
      <c r="A71" s="632"/>
      <c r="B71" s="634"/>
      <c r="C71" s="634"/>
      <c r="D71" s="634"/>
      <c r="E71" s="634"/>
      <c r="F71" s="634"/>
      <c r="G71" s="634"/>
      <c r="H71" s="35"/>
      <c r="I71" s="634"/>
      <c r="J71" s="634"/>
      <c r="K71" s="634"/>
      <c r="L71" s="635"/>
      <c r="M71" s="635"/>
    </row>
    <row r="72" spans="1:14" ht="60" customHeight="1">
      <c r="A72" s="632"/>
      <c r="B72" s="634"/>
      <c r="C72" s="634"/>
      <c r="D72" s="634"/>
      <c r="E72" s="634"/>
      <c r="F72" s="634"/>
      <c r="G72" s="634"/>
      <c r="H72" s="35"/>
      <c r="I72" s="634"/>
      <c r="J72" s="634"/>
      <c r="K72" s="634"/>
      <c r="L72" s="635"/>
      <c r="M72" s="635"/>
    </row>
    <row r="73" spans="1:14" ht="60" customHeight="1">
      <c r="A73" s="632"/>
      <c r="B73" s="634"/>
      <c r="C73" s="634"/>
      <c r="D73" s="634"/>
      <c r="E73" s="634"/>
      <c r="F73" s="634"/>
      <c r="G73" s="634"/>
      <c r="H73" s="35"/>
      <c r="I73" s="634"/>
      <c r="J73" s="634"/>
      <c r="K73" s="634"/>
      <c r="L73" s="635"/>
      <c r="M73" s="635"/>
    </row>
    <row r="74" spans="1:14" ht="60" customHeight="1">
      <c r="A74" s="632"/>
      <c r="B74" s="634"/>
      <c r="C74" s="634"/>
      <c r="D74" s="634"/>
      <c r="E74" s="634"/>
      <c r="F74" s="634"/>
      <c r="G74" s="634"/>
      <c r="H74" s="35"/>
      <c r="I74" s="634"/>
      <c r="J74" s="634"/>
      <c r="K74" s="634"/>
      <c r="L74" s="635"/>
      <c r="M74" s="635"/>
    </row>
    <row r="75" spans="1:14" ht="60" customHeight="1">
      <c r="A75" s="633"/>
      <c r="B75" s="634"/>
      <c r="C75" s="634"/>
      <c r="D75" s="634"/>
      <c r="E75" s="634"/>
      <c r="F75" s="634"/>
      <c r="G75" s="634"/>
      <c r="H75" s="35"/>
      <c r="I75" s="634"/>
      <c r="J75" s="634"/>
      <c r="K75" s="634"/>
      <c r="L75" s="635"/>
      <c r="M75" s="635"/>
    </row>
    <row r="76" spans="1:14" ht="12" customHeight="1">
      <c r="A76" s="15"/>
      <c r="B76" s="15"/>
      <c r="C76" s="15"/>
      <c r="D76" s="15"/>
      <c r="E76" s="15"/>
      <c r="F76" s="15"/>
      <c r="G76" s="15"/>
      <c r="H76" s="15"/>
      <c r="I76" s="15"/>
      <c r="J76" s="15"/>
      <c r="K76" s="15"/>
      <c r="L76" s="15"/>
      <c r="M76" s="15"/>
    </row>
    <row r="77" spans="1:14" ht="21" customHeight="1">
      <c r="A77" s="17" t="s">
        <v>74</v>
      </c>
    </row>
    <row r="78" spans="1:14" ht="35.25" customHeight="1">
      <c r="A78" s="5" t="s">
        <v>75</v>
      </c>
    </row>
    <row r="79" spans="1:14" ht="28.5" customHeight="1">
      <c r="A79" s="623" t="s">
        <v>98</v>
      </c>
      <c r="B79" s="624"/>
      <c r="C79" s="624"/>
      <c r="D79" s="39"/>
      <c r="E79" s="39"/>
      <c r="F79" s="39"/>
      <c r="G79" s="39"/>
      <c r="H79" s="39"/>
      <c r="I79" s="39"/>
      <c r="J79" s="39"/>
      <c r="K79" s="39"/>
      <c r="L79" s="39"/>
      <c r="M79" s="40"/>
    </row>
    <row r="80" spans="1:14" ht="39.75" customHeight="1">
      <c r="A80" s="622" t="s">
        <v>85</v>
      </c>
      <c r="B80" s="622"/>
      <c r="C80" s="622"/>
      <c r="D80" s="622"/>
      <c r="E80" s="622"/>
      <c r="F80" s="622"/>
      <c r="G80" s="622"/>
      <c r="H80" s="622"/>
      <c r="I80" s="622"/>
      <c r="J80" s="622"/>
      <c r="K80" s="622"/>
      <c r="L80" s="622"/>
      <c r="M80" s="622"/>
    </row>
    <row r="81" spans="1:14" ht="105.75" customHeight="1">
      <c r="A81" s="614" t="s">
        <v>50</v>
      </c>
      <c r="B81" s="615"/>
      <c r="C81" s="615"/>
      <c r="D81" s="615"/>
      <c r="E81" s="615"/>
      <c r="F81" s="615"/>
      <c r="G81" s="615"/>
      <c r="H81" s="615"/>
      <c r="I81" s="616"/>
      <c r="J81" s="614" t="s">
        <v>45</v>
      </c>
      <c r="K81" s="615"/>
      <c r="L81" s="615"/>
      <c r="M81" s="616"/>
    </row>
    <row r="82" spans="1:14" ht="39.75" customHeight="1">
      <c r="A82" s="625" t="s">
        <v>77</v>
      </c>
      <c r="B82" s="625"/>
      <c r="C82" s="625"/>
      <c r="D82" s="625"/>
      <c r="E82" s="625"/>
      <c r="F82" s="625"/>
      <c r="G82" s="625"/>
      <c r="H82" s="625"/>
      <c r="I82" s="625"/>
      <c r="J82" s="625"/>
      <c r="K82" s="625"/>
      <c r="L82" s="625"/>
      <c r="M82" s="625"/>
    </row>
    <row r="83" spans="1:14" ht="30" customHeight="1">
      <c r="A83" s="18"/>
      <c r="B83" s="626" t="s">
        <v>79</v>
      </c>
      <c r="C83" s="626"/>
      <c r="D83" s="626" t="s">
        <v>81</v>
      </c>
      <c r="E83" s="626"/>
      <c r="F83" s="626" t="s">
        <v>82</v>
      </c>
      <c r="G83" s="626"/>
      <c r="H83" s="49" t="s">
        <v>36</v>
      </c>
      <c r="I83" s="626" t="s">
        <v>24</v>
      </c>
      <c r="J83" s="626"/>
      <c r="K83" s="626"/>
      <c r="L83" s="626" t="s">
        <v>83</v>
      </c>
      <c r="M83" s="626"/>
    </row>
    <row r="84" spans="1:14" ht="60" customHeight="1">
      <c r="A84" s="631" t="s">
        <v>84</v>
      </c>
      <c r="B84" s="634"/>
      <c r="C84" s="634"/>
      <c r="D84" s="634"/>
      <c r="E84" s="634"/>
      <c r="F84" s="634"/>
      <c r="G84" s="634"/>
      <c r="H84" s="35"/>
      <c r="I84" s="634"/>
      <c r="J84" s="634"/>
      <c r="K84" s="634"/>
      <c r="L84" s="635"/>
      <c r="M84" s="635"/>
      <c r="N84" s="5" t="s">
        <v>80</v>
      </c>
    </row>
    <row r="85" spans="1:14" ht="60" customHeight="1">
      <c r="A85" s="632"/>
      <c r="B85" s="634"/>
      <c r="C85" s="634"/>
      <c r="D85" s="634"/>
      <c r="E85" s="634"/>
      <c r="F85" s="634"/>
      <c r="G85" s="634"/>
      <c r="H85" s="35"/>
      <c r="I85" s="634"/>
      <c r="J85" s="634"/>
      <c r="K85" s="634"/>
      <c r="L85" s="635"/>
      <c r="M85" s="635"/>
    </row>
    <row r="86" spans="1:14" ht="60" customHeight="1">
      <c r="A86" s="632"/>
      <c r="B86" s="634"/>
      <c r="C86" s="634"/>
      <c r="D86" s="634"/>
      <c r="E86" s="634"/>
      <c r="F86" s="634"/>
      <c r="G86" s="634"/>
      <c r="H86" s="35"/>
      <c r="I86" s="634"/>
      <c r="J86" s="634"/>
      <c r="K86" s="634"/>
      <c r="L86" s="635"/>
      <c r="M86" s="635"/>
    </row>
    <row r="87" spans="1:14" ht="60" customHeight="1">
      <c r="A87" s="632"/>
      <c r="B87" s="634"/>
      <c r="C87" s="634"/>
      <c r="D87" s="634"/>
      <c r="E87" s="634"/>
      <c r="F87" s="634"/>
      <c r="G87" s="634"/>
      <c r="H87" s="35"/>
      <c r="I87" s="634"/>
      <c r="J87" s="634"/>
      <c r="K87" s="634"/>
      <c r="L87" s="635"/>
      <c r="M87" s="635"/>
    </row>
    <row r="88" spans="1:14" ht="60" customHeight="1">
      <c r="A88" s="632"/>
      <c r="B88" s="634"/>
      <c r="C88" s="634"/>
      <c r="D88" s="634"/>
      <c r="E88" s="634"/>
      <c r="F88" s="634"/>
      <c r="G88" s="634"/>
      <c r="H88" s="35"/>
      <c r="I88" s="634"/>
      <c r="J88" s="634"/>
      <c r="K88" s="634"/>
      <c r="L88" s="635"/>
      <c r="M88" s="635"/>
    </row>
    <row r="89" spans="1:14" ht="60" customHeight="1">
      <c r="A89" s="633"/>
      <c r="B89" s="634"/>
      <c r="C89" s="634"/>
      <c r="D89" s="634"/>
      <c r="E89" s="634"/>
      <c r="F89" s="634"/>
      <c r="G89" s="634"/>
      <c r="H89" s="35"/>
      <c r="I89" s="634"/>
      <c r="J89" s="634"/>
      <c r="K89" s="634"/>
      <c r="L89" s="635"/>
      <c r="M89" s="635"/>
    </row>
    <row r="90" spans="1:14" ht="21" customHeight="1">
      <c r="A90" s="13" t="s">
        <v>57</v>
      </c>
      <c r="N90" s="5" t="s">
        <v>76</v>
      </c>
    </row>
    <row r="91" spans="1:14" ht="21" customHeight="1"/>
    <row r="92" spans="1:14" ht="21" customHeight="1"/>
    <row r="93" spans="1:14" ht="21" customHeight="1"/>
    <row r="94" spans="1:14" ht="21" customHeight="1"/>
    <row r="95" spans="1:14" ht="21" customHeight="1"/>
    <row r="96" spans="1:14"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sheetData>
  <sheetProtection formatCells="0" formatColumns="0" formatRows="0"/>
  <mergeCells count="147">
    <mergeCell ref="B86:C86"/>
    <mergeCell ref="D86:E86"/>
    <mergeCell ref="B89:C89"/>
    <mergeCell ref="D89:E89"/>
    <mergeCell ref="F89:G89"/>
    <mergeCell ref="I89:K89"/>
    <mergeCell ref="L89:M89"/>
    <mergeCell ref="L86:M86"/>
    <mergeCell ref="F88:G88"/>
    <mergeCell ref="I88:K88"/>
    <mergeCell ref="L88:M88"/>
    <mergeCell ref="B87:C87"/>
    <mergeCell ref="D87:E87"/>
    <mergeCell ref="F87:G87"/>
    <mergeCell ref="I87:K87"/>
    <mergeCell ref="F86:G86"/>
    <mergeCell ref="I86:K86"/>
    <mergeCell ref="B84:C84"/>
    <mergeCell ref="D84:E84"/>
    <mergeCell ref="F84:G84"/>
    <mergeCell ref="I84:K84"/>
    <mergeCell ref="L84:M84"/>
    <mergeCell ref="B85:C85"/>
    <mergeCell ref="D85:E85"/>
    <mergeCell ref="F85:G85"/>
    <mergeCell ref="I85:K85"/>
    <mergeCell ref="L85:M85"/>
    <mergeCell ref="F83:G83"/>
    <mergeCell ref="I83:K83"/>
    <mergeCell ref="L83:M83"/>
    <mergeCell ref="A84:A89"/>
    <mergeCell ref="A79:C79"/>
    <mergeCell ref="B73:C73"/>
    <mergeCell ref="D73:E73"/>
    <mergeCell ref="F73:G73"/>
    <mergeCell ref="I73:K73"/>
    <mergeCell ref="L73:M73"/>
    <mergeCell ref="B74:C74"/>
    <mergeCell ref="D74:E74"/>
    <mergeCell ref="F74:G74"/>
    <mergeCell ref="I74:K74"/>
    <mergeCell ref="L74:M74"/>
    <mergeCell ref="A80:M80"/>
    <mergeCell ref="A81:I81"/>
    <mergeCell ref="J81:M81"/>
    <mergeCell ref="A82:M82"/>
    <mergeCell ref="B83:C83"/>
    <mergeCell ref="D83:E83"/>
    <mergeCell ref="L87:M87"/>
    <mergeCell ref="B88:C88"/>
    <mergeCell ref="D88:E88"/>
    <mergeCell ref="A70:A75"/>
    <mergeCell ref="B70:C70"/>
    <mergeCell ref="D70:E70"/>
    <mergeCell ref="F70:G70"/>
    <mergeCell ref="I70:K70"/>
    <mergeCell ref="L70:M70"/>
    <mergeCell ref="B71:C71"/>
    <mergeCell ref="D71:E71"/>
    <mergeCell ref="F71:G71"/>
    <mergeCell ref="I71:K71"/>
    <mergeCell ref="B75:C75"/>
    <mergeCell ref="D75:E75"/>
    <mergeCell ref="F75:G75"/>
    <mergeCell ref="I75:K75"/>
    <mergeCell ref="L75:M75"/>
    <mergeCell ref="L71:M71"/>
    <mergeCell ref="B72:C72"/>
    <mergeCell ref="D72:E72"/>
    <mergeCell ref="F72:G72"/>
    <mergeCell ref="I72:K72"/>
    <mergeCell ref="L72:M72"/>
    <mergeCell ref="A68:M68"/>
    <mergeCell ref="B69:C69"/>
    <mergeCell ref="D69:E69"/>
    <mergeCell ref="F69:G69"/>
    <mergeCell ref="I69:K69"/>
    <mergeCell ref="L69:M69"/>
    <mergeCell ref="B61:M61"/>
    <mergeCell ref="A63:M63"/>
    <mergeCell ref="B64:C64"/>
    <mergeCell ref="A65:A66"/>
    <mergeCell ref="B65:C65"/>
    <mergeCell ref="B66:M66"/>
    <mergeCell ref="B56:I56"/>
    <mergeCell ref="J56:M56"/>
    <mergeCell ref="B57:I57"/>
    <mergeCell ref="J57:M57"/>
    <mergeCell ref="B58:I58"/>
    <mergeCell ref="J58:M58"/>
    <mergeCell ref="A50:C50"/>
    <mergeCell ref="A51:M51"/>
    <mergeCell ref="A52:M52"/>
    <mergeCell ref="A53:M53"/>
    <mergeCell ref="A54:M54"/>
    <mergeCell ref="A55:M55"/>
    <mergeCell ref="A41:M41"/>
    <mergeCell ref="A43:M43"/>
    <mergeCell ref="A44:M44"/>
    <mergeCell ref="A45:M45"/>
    <mergeCell ref="B46:M46"/>
    <mergeCell ref="A49:M49"/>
    <mergeCell ref="B36:M36"/>
    <mergeCell ref="B37:F37"/>
    <mergeCell ref="G37:H37"/>
    <mergeCell ref="I37:M37"/>
    <mergeCell ref="A39:M39"/>
    <mergeCell ref="A40:M40"/>
    <mergeCell ref="A31:A33"/>
    <mergeCell ref="B31:M31"/>
    <mergeCell ref="B32:M32"/>
    <mergeCell ref="B33:M33"/>
    <mergeCell ref="B34:M34"/>
    <mergeCell ref="B35:M35"/>
    <mergeCell ref="B24:C24"/>
    <mergeCell ref="E24:F24"/>
    <mergeCell ref="H24:I24"/>
    <mergeCell ref="K24:M24"/>
    <mergeCell ref="B25:C25"/>
    <mergeCell ref="E25:F25"/>
    <mergeCell ref="H25:I25"/>
    <mergeCell ref="K25:M25"/>
    <mergeCell ref="B19:F19"/>
    <mergeCell ref="G19:H19"/>
    <mergeCell ref="I19:M19"/>
    <mergeCell ref="A20:A22"/>
    <mergeCell ref="B21:M21"/>
    <mergeCell ref="A23:A25"/>
    <mergeCell ref="B23:C23"/>
    <mergeCell ref="E23:F23"/>
    <mergeCell ref="H23:I23"/>
    <mergeCell ref="K23:M23"/>
    <mergeCell ref="A12:A13"/>
    <mergeCell ref="B12:M12"/>
    <mergeCell ref="B13:M13"/>
    <mergeCell ref="A17:A18"/>
    <mergeCell ref="B17:C17"/>
    <mergeCell ref="D17:M17"/>
    <mergeCell ref="B18:C18"/>
    <mergeCell ref="D18:M18"/>
    <mergeCell ref="A2:M2"/>
    <mergeCell ref="B7:M7"/>
    <mergeCell ref="B8:M8"/>
    <mergeCell ref="A9:A11"/>
    <mergeCell ref="B9:M9"/>
    <mergeCell ref="B10:M10"/>
    <mergeCell ref="B11:M11"/>
  </mergeCells>
  <phoneticPr fontId="6"/>
  <printOptions horizontalCentered="1"/>
  <pageMargins left="0.7" right="0.7" top="0.75" bottom="0.75" header="0.3" footer="0.3"/>
  <pageSetup paperSize="9" scale="93" fitToHeight="0" orientation="portrait" r:id="rId1"/>
  <rowBreaks count="3" manualBreakCount="3">
    <brk id="28" max="12" man="1"/>
    <brk id="62" max="12" man="1"/>
    <brk id="76"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123825</xdr:colOff>
                    <xdr:row>8</xdr:row>
                    <xdr:rowOff>85725</xdr:rowOff>
                  </from>
                  <to>
                    <xdr:col>4</xdr:col>
                    <xdr:colOff>190500</xdr:colOff>
                    <xdr:row>8</xdr:row>
                    <xdr:rowOff>371475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114300</xdr:colOff>
                    <xdr:row>10</xdr:row>
                    <xdr:rowOff>47625</xdr:rowOff>
                  </from>
                  <to>
                    <xdr:col>4</xdr:col>
                    <xdr:colOff>180975</xdr:colOff>
                    <xdr:row>10</xdr:row>
                    <xdr:rowOff>333375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xdr:col>
                    <xdr:colOff>123825</xdr:colOff>
                    <xdr:row>9</xdr:row>
                    <xdr:rowOff>76200</xdr:rowOff>
                  </from>
                  <to>
                    <xdr:col>4</xdr:col>
                    <xdr:colOff>190500</xdr:colOff>
                    <xdr:row>9</xdr:row>
                    <xdr:rowOff>361950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xdr:col>
                    <xdr:colOff>123825</xdr:colOff>
                    <xdr:row>30</xdr:row>
                    <xdr:rowOff>85725</xdr:rowOff>
                  </from>
                  <to>
                    <xdr:col>4</xdr:col>
                    <xdr:colOff>190500</xdr:colOff>
                    <xdr:row>31</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114300</xdr:colOff>
                    <xdr:row>32</xdr:row>
                    <xdr:rowOff>47625</xdr:rowOff>
                  </from>
                  <to>
                    <xdr:col>4</xdr:col>
                    <xdr:colOff>180975</xdr:colOff>
                    <xdr:row>32</xdr:row>
                    <xdr:rowOff>333375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xdr:col>
                    <xdr:colOff>123825</xdr:colOff>
                    <xdr:row>31</xdr:row>
                    <xdr:rowOff>76200</xdr:rowOff>
                  </from>
                  <to>
                    <xdr:col>4</xdr:col>
                    <xdr:colOff>190500</xdr:colOff>
                    <xdr:row>32</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123825</xdr:colOff>
                    <xdr:row>19</xdr:row>
                    <xdr:rowOff>85725</xdr:rowOff>
                  </from>
                  <to>
                    <xdr:col>4</xdr:col>
                    <xdr:colOff>190500</xdr:colOff>
                    <xdr:row>19</xdr:row>
                    <xdr:rowOff>371475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114300</xdr:colOff>
                    <xdr:row>21</xdr:row>
                    <xdr:rowOff>47625</xdr:rowOff>
                  </from>
                  <to>
                    <xdr:col>4</xdr:col>
                    <xdr:colOff>180975</xdr:colOff>
                    <xdr:row>21</xdr:row>
                    <xdr:rowOff>333375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123825</xdr:colOff>
                    <xdr:row>20</xdr:row>
                    <xdr:rowOff>76200</xdr:rowOff>
                  </from>
                  <to>
                    <xdr:col>4</xdr:col>
                    <xdr:colOff>190500</xdr:colOff>
                    <xdr:row>20</xdr:row>
                    <xdr:rowOff>361950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4</xdr:col>
                    <xdr:colOff>123825</xdr:colOff>
                    <xdr:row>49</xdr:row>
                    <xdr:rowOff>104775</xdr:rowOff>
                  </from>
                  <to>
                    <xdr:col>5</xdr:col>
                    <xdr:colOff>0</xdr:colOff>
                    <xdr:row>49</xdr:row>
                    <xdr:rowOff>314325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6</xdr:col>
                    <xdr:colOff>123825</xdr:colOff>
                    <xdr:row>49</xdr:row>
                    <xdr:rowOff>104775</xdr:rowOff>
                  </from>
                  <to>
                    <xdr:col>7</xdr:col>
                    <xdr:colOff>0</xdr:colOff>
                    <xdr:row>49</xdr:row>
                    <xdr:rowOff>314325</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4</xdr:col>
                    <xdr:colOff>123825</xdr:colOff>
                    <xdr:row>63</xdr:row>
                    <xdr:rowOff>104775</xdr:rowOff>
                  </from>
                  <to>
                    <xdr:col>5</xdr:col>
                    <xdr:colOff>0</xdr:colOff>
                    <xdr:row>63</xdr:row>
                    <xdr:rowOff>314325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10</xdr:col>
                    <xdr:colOff>200025</xdr:colOff>
                    <xdr:row>63</xdr:row>
                    <xdr:rowOff>104775</xdr:rowOff>
                  </from>
                  <to>
                    <xdr:col>11</xdr:col>
                    <xdr:colOff>76200</xdr:colOff>
                    <xdr:row>63</xdr:row>
                    <xdr:rowOff>314325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123825</xdr:colOff>
                    <xdr:row>64</xdr:row>
                    <xdr:rowOff>104775</xdr:rowOff>
                  </from>
                  <to>
                    <xdr:col>5</xdr:col>
                    <xdr:colOff>0</xdr:colOff>
                    <xdr:row>64</xdr:row>
                    <xdr:rowOff>314325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6</xdr:col>
                    <xdr:colOff>123825</xdr:colOff>
                    <xdr:row>64</xdr:row>
                    <xdr:rowOff>104775</xdr:rowOff>
                  </from>
                  <to>
                    <xdr:col>7</xdr:col>
                    <xdr:colOff>0</xdr:colOff>
                    <xdr:row>64</xdr:row>
                    <xdr:rowOff>314325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5</xdr:col>
                    <xdr:colOff>219075</xdr:colOff>
                    <xdr:row>63</xdr:row>
                    <xdr:rowOff>76200</xdr:rowOff>
                  </from>
                  <to>
                    <xdr:col>7</xdr:col>
                    <xdr:colOff>209550</xdr:colOff>
                    <xdr:row>63</xdr:row>
                    <xdr:rowOff>342900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7</xdr:col>
                    <xdr:colOff>352425</xdr:colOff>
                    <xdr:row>63</xdr:row>
                    <xdr:rowOff>104775</xdr:rowOff>
                  </from>
                  <to>
                    <xdr:col>9</xdr:col>
                    <xdr:colOff>76200</xdr:colOff>
                    <xdr:row>63</xdr:row>
                    <xdr:rowOff>314325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47625</xdr:colOff>
                    <xdr:row>78</xdr:row>
                    <xdr:rowOff>95250</xdr:rowOff>
                  </from>
                  <to>
                    <xdr:col>3</xdr:col>
                    <xdr:colOff>381000</xdr:colOff>
                    <xdr:row>78</xdr:row>
                    <xdr:rowOff>295275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5</xdr:col>
                    <xdr:colOff>47625</xdr:colOff>
                    <xdr:row>78</xdr:row>
                    <xdr:rowOff>95250</xdr:rowOff>
                  </from>
                  <to>
                    <xdr:col>5</xdr:col>
                    <xdr:colOff>381000</xdr:colOff>
                    <xdr:row>78</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D1A9-DF7E-4190-9EB5-0EAAA4B3AE2B}">
  <dimension ref="A2:Q33"/>
  <sheetViews>
    <sheetView view="pageBreakPreview" topLeftCell="A4" zoomScale="60" zoomScaleNormal="70" zoomScalePageLayoutView="57" workbookViewId="0">
      <selection activeCell="B23" sqref="B23:J23"/>
    </sheetView>
  </sheetViews>
  <sheetFormatPr defaultColWidth="9" defaultRowHeight="15.75"/>
  <cols>
    <col min="1" max="2" width="9.25" style="273" customWidth="1"/>
    <col min="3" max="3" width="15.75" style="274" customWidth="1"/>
    <col min="4" max="4" width="12.625" style="274" customWidth="1"/>
    <col min="5" max="5" width="40.75" style="274" customWidth="1"/>
    <col min="6" max="6" width="20" style="274" customWidth="1"/>
    <col min="7" max="7" width="11.25" style="274" customWidth="1"/>
    <col min="8" max="8" width="39.5" style="273" customWidth="1"/>
    <col min="9" max="9" width="4.375" style="274" customWidth="1"/>
    <col min="10" max="10" width="4.25" style="274" customWidth="1"/>
    <col min="11" max="11" width="17" style="274" customWidth="1"/>
    <col min="12" max="12" width="4.25" style="274" customWidth="1"/>
    <col min="13" max="13" width="17" style="274" customWidth="1"/>
    <col min="14" max="14" width="4.25" style="274" customWidth="1"/>
    <col min="15" max="15" width="17" style="274" customWidth="1"/>
    <col min="16" max="16" width="4.25" style="274" customWidth="1"/>
    <col min="17" max="17" width="17" style="274" customWidth="1"/>
    <col min="18" max="18" width="5.875" style="274" customWidth="1"/>
    <col min="19" max="16384" width="9" style="274"/>
  </cols>
  <sheetData>
    <row r="2" spans="1:8">
      <c r="A2" s="647" t="s">
        <v>416</v>
      </c>
      <c r="B2" s="647"/>
      <c r="C2" s="647"/>
      <c r="D2" s="647"/>
      <c r="E2" s="647"/>
      <c r="F2" s="647"/>
      <c r="G2" s="647"/>
      <c r="H2" s="647"/>
    </row>
    <row r="3" spans="1:8">
      <c r="A3" s="647"/>
      <c r="B3" s="647"/>
      <c r="C3" s="647"/>
      <c r="D3" s="647"/>
      <c r="E3" s="647"/>
      <c r="F3" s="647"/>
      <c r="G3" s="647"/>
      <c r="H3" s="647"/>
    </row>
    <row r="4" spans="1:8" ht="20.25" thickBot="1">
      <c r="A4" s="275" t="s">
        <v>384</v>
      </c>
      <c r="B4" s="275"/>
      <c r="C4" s="276"/>
      <c r="D4" s="276"/>
      <c r="E4" s="277"/>
      <c r="F4" s="277"/>
      <c r="G4" s="277"/>
      <c r="H4" s="277"/>
    </row>
    <row r="5" spans="1:8" s="278" customFormat="1" ht="27" customHeight="1" thickBot="1">
      <c r="A5" s="648" t="s">
        <v>385</v>
      </c>
      <c r="B5" s="649" t="s">
        <v>386</v>
      </c>
      <c r="C5" s="651" t="s">
        <v>387</v>
      </c>
      <c r="D5" s="651"/>
      <c r="E5" s="651"/>
      <c r="F5" s="651"/>
      <c r="G5" s="652" t="s">
        <v>388</v>
      </c>
      <c r="H5" s="654" t="s">
        <v>389</v>
      </c>
    </row>
    <row r="6" spans="1:8" s="278" customFormat="1" ht="27" customHeight="1" thickBot="1">
      <c r="A6" s="648"/>
      <c r="B6" s="650"/>
      <c r="C6" s="651"/>
      <c r="D6" s="651"/>
      <c r="E6" s="651"/>
      <c r="F6" s="651"/>
      <c r="G6" s="653"/>
      <c r="H6" s="655"/>
    </row>
    <row r="7" spans="1:8" s="278" customFormat="1" ht="63.75" customHeight="1" thickBot="1">
      <c r="A7" s="279">
        <v>1</v>
      </c>
      <c r="B7" s="279"/>
      <c r="C7" s="656" t="s">
        <v>417</v>
      </c>
      <c r="D7" s="656"/>
      <c r="E7" s="656"/>
      <c r="F7" s="656"/>
      <c r="G7" s="280"/>
      <c r="H7" s="281" t="s">
        <v>390</v>
      </c>
    </row>
    <row r="8" spans="1:8" s="283" customFormat="1" ht="60" customHeight="1" thickBot="1">
      <c r="A8" s="279">
        <v>2</v>
      </c>
      <c r="B8" s="282">
        <v>3</v>
      </c>
      <c r="C8" s="657" t="s">
        <v>391</v>
      </c>
      <c r="D8" s="658"/>
      <c r="E8" s="658"/>
      <c r="F8" s="658"/>
      <c r="G8" s="280"/>
      <c r="H8" s="281" t="s">
        <v>392</v>
      </c>
    </row>
    <row r="9" spans="1:8" s="283" customFormat="1" ht="50.25" customHeight="1" thickBot="1">
      <c r="A9" s="279">
        <v>3</v>
      </c>
      <c r="B9" s="282">
        <v>2</v>
      </c>
      <c r="C9" s="659" t="s">
        <v>552</v>
      </c>
      <c r="D9" s="659"/>
      <c r="E9" s="659"/>
      <c r="F9" s="659"/>
      <c r="G9" s="280"/>
      <c r="H9" s="284" t="s">
        <v>393</v>
      </c>
    </row>
    <row r="10" spans="1:8" s="283" customFormat="1" ht="110.25" customHeight="1" thickBot="1">
      <c r="A10" s="279">
        <v>4</v>
      </c>
      <c r="B10" s="282">
        <v>1</v>
      </c>
      <c r="C10" s="659" t="s">
        <v>595</v>
      </c>
      <c r="D10" s="659"/>
      <c r="E10" s="659"/>
      <c r="F10" s="659"/>
      <c r="G10" s="280"/>
      <c r="H10" s="284" t="s">
        <v>393</v>
      </c>
    </row>
    <row r="11" spans="1:8" s="283" customFormat="1" ht="123" customHeight="1" thickBot="1">
      <c r="A11" s="285">
        <v>5</v>
      </c>
      <c r="B11" s="286">
        <v>4</v>
      </c>
      <c r="C11" s="645" t="s">
        <v>394</v>
      </c>
      <c r="D11" s="646"/>
      <c r="E11" s="646"/>
      <c r="F11" s="646"/>
      <c r="G11" s="280"/>
      <c r="H11" s="287" t="s">
        <v>395</v>
      </c>
    </row>
    <row r="12" spans="1:8" s="283" customFormat="1" ht="20.25" thickBot="1">
      <c r="A12" s="285">
        <v>6</v>
      </c>
      <c r="B12" s="286">
        <v>5</v>
      </c>
      <c r="C12" s="645" t="s">
        <v>396</v>
      </c>
      <c r="D12" s="646"/>
      <c r="E12" s="646"/>
      <c r="F12" s="646"/>
      <c r="G12" s="280"/>
      <c r="H12" s="287" t="s">
        <v>397</v>
      </c>
    </row>
    <row r="13" spans="1:8" s="283" customFormat="1" ht="94.5" customHeight="1" thickBot="1">
      <c r="A13" s="638">
        <v>7</v>
      </c>
      <c r="B13" s="638"/>
      <c r="C13" s="640" t="s">
        <v>398</v>
      </c>
      <c r="D13" s="641"/>
      <c r="E13" s="641"/>
      <c r="F13" s="641"/>
      <c r="G13" s="280"/>
      <c r="H13" s="288" t="s">
        <v>415</v>
      </c>
    </row>
    <row r="14" spans="1:8" s="283" customFormat="1" ht="79.5" customHeight="1" thickBot="1">
      <c r="A14" s="639"/>
      <c r="B14" s="639"/>
      <c r="C14" s="289"/>
      <c r="D14" s="642" t="s">
        <v>399</v>
      </c>
      <c r="E14" s="642"/>
      <c r="F14" s="642"/>
      <c r="G14" s="280"/>
      <c r="H14" s="287" t="s">
        <v>400</v>
      </c>
    </row>
    <row r="15" spans="1:8" s="283" customFormat="1" ht="60" customHeight="1" thickBot="1">
      <c r="A15" s="279">
        <v>8</v>
      </c>
      <c r="B15" s="279"/>
      <c r="C15" s="643" t="s">
        <v>401</v>
      </c>
      <c r="D15" s="643"/>
      <c r="E15" s="643"/>
      <c r="F15" s="643"/>
      <c r="G15" s="280"/>
      <c r="H15" s="281" t="s">
        <v>402</v>
      </c>
    </row>
    <row r="16" spans="1:8" s="283" customFormat="1" ht="23.25" customHeight="1" thickBot="1">
      <c r="A16" s="279">
        <v>9</v>
      </c>
      <c r="B16" s="279"/>
      <c r="C16" s="636" t="s">
        <v>403</v>
      </c>
      <c r="D16" s="637"/>
      <c r="E16" s="637"/>
      <c r="F16" s="644"/>
      <c r="G16" s="280"/>
      <c r="H16" s="281" t="s">
        <v>404</v>
      </c>
    </row>
    <row r="17" spans="1:17" s="283" customFormat="1" ht="23.25" customHeight="1" thickBot="1">
      <c r="A17" s="279">
        <v>10</v>
      </c>
      <c r="B17" s="279"/>
      <c r="C17" s="636" t="s">
        <v>405</v>
      </c>
      <c r="D17" s="637"/>
      <c r="E17" s="637"/>
      <c r="F17" s="637"/>
      <c r="G17" s="280"/>
      <c r="H17" s="284"/>
    </row>
    <row r="18" spans="1:17" ht="23.25" customHeight="1">
      <c r="A18" s="275" t="s">
        <v>406</v>
      </c>
      <c r="B18" s="275"/>
      <c r="C18" s="283"/>
      <c r="D18" s="283"/>
      <c r="E18" s="283"/>
      <c r="F18" s="283"/>
      <c r="G18" s="283"/>
    </row>
    <row r="19" spans="1:17" ht="23.25" customHeight="1">
      <c r="A19" s="275"/>
      <c r="B19" s="275"/>
      <c r="C19" s="283"/>
      <c r="D19" s="283"/>
      <c r="E19" s="283"/>
      <c r="F19" s="283"/>
      <c r="G19" s="283"/>
    </row>
    <row r="20" spans="1:17" ht="23.25" customHeight="1">
      <c r="A20" s="275"/>
      <c r="B20" s="275"/>
      <c r="C20" s="283"/>
      <c r="D20" s="283"/>
      <c r="E20" s="283"/>
      <c r="F20" s="283"/>
      <c r="G20" s="283"/>
    </row>
    <row r="21" spans="1:17" s="283" customFormat="1" ht="23.25" customHeight="1">
      <c r="A21" s="275" t="s">
        <v>407</v>
      </c>
      <c r="B21" s="275"/>
      <c r="H21" s="290"/>
      <c r="I21" s="278"/>
      <c r="J21" s="278"/>
      <c r="K21" s="278"/>
      <c r="L21" s="278"/>
      <c r="M21" s="278"/>
      <c r="N21" s="278"/>
      <c r="O21" s="278"/>
      <c r="P21" s="278"/>
      <c r="Q21" s="278"/>
    </row>
    <row r="22" spans="1:17" s="283" customFormat="1" ht="23.25" customHeight="1">
      <c r="A22" s="291"/>
      <c r="B22" s="283" t="s">
        <v>408</v>
      </c>
      <c r="H22" s="290"/>
      <c r="I22" s="278"/>
      <c r="J22" s="278"/>
      <c r="K22" s="278"/>
      <c r="L22" s="278"/>
      <c r="M22" s="278"/>
      <c r="N22" s="278"/>
      <c r="O22" s="278"/>
      <c r="P22" s="278"/>
      <c r="Q22" s="278"/>
    </row>
    <row r="23" spans="1:17" s="283" customFormat="1" ht="23.25" customHeight="1">
      <c r="A23" s="292"/>
      <c r="B23" s="275" t="s">
        <v>409</v>
      </c>
      <c r="H23" s="290"/>
      <c r="I23" s="278"/>
      <c r="J23" s="278"/>
      <c r="K23" s="278"/>
      <c r="L23" s="278"/>
      <c r="M23" s="278"/>
      <c r="N23" s="278"/>
      <c r="O23" s="278"/>
      <c r="P23" s="278"/>
      <c r="Q23" s="278"/>
    </row>
    <row r="24" spans="1:17" ht="23.25" customHeight="1">
      <c r="A24" s="292"/>
      <c r="B24" s="292"/>
      <c r="C24" s="293"/>
      <c r="D24" s="283"/>
      <c r="E24" s="283"/>
      <c r="F24" s="283"/>
      <c r="G24" s="283"/>
      <c r="H24" s="290"/>
      <c r="I24" s="278"/>
      <c r="J24" s="278"/>
      <c r="K24" s="278"/>
      <c r="L24" s="278"/>
      <c r="M24" s="278"/>
      <c r="N24" s="278"/>
      <c r="O24" s="278"/>
      <c r="P24" s="278"/>
      <c r="Q24" s="278"/>
    </row>
    <row r="25" spans="1:17" s="297" customFormat="1" ht="23.25" customHeight="1">
      <c r="A25" s="275" t="s">
        <v>410</v>
      </c>
      <c r="B25" s="275"/>
      <c r="C25" s="283"/>
      <c r="D25" s="283"/>
      <c r="E25" s="283"/>
      <c r="F25" s="283"/>
      <c r="G25" s="294"/>
      <c r="H25" s="295"/>
      <c r="I25" s="296"/>
      <c r="J25" s="296"/>
      <c r="K25" s="296"/>
      <c r="L25" s="296"/>
      <c r="M25" s="296"/>
      <c r="N25" s="296"/>
      <c r="O25" s="296"/>
      <c r="P25" s="296"/>
      <c r="Q25" s="296"/>
    </row>
    <row r="26" spans="1:17" s="297" customFormat="1" ht="23.25" customHeight="1">
      <c r="A26" s="275"/>
      <c r="B26" s="275"/>
      <c r="C26" s="283"/>
      <c r="D26" s="283"/>
      <c r="E26" s="283"/>
      <c r="F26" s="283"/>
      <c r="G26" s="294"/>
      <c r="H26" s="295"/>
      <c r="I26" s="296"/>
      <c r="J26" s="296"/>
      <c r="K26" s="296"/>
      <c r="L26" s="296"/>
      <c r="M26" s="296"/>
      <c r="N26" s="296"/>
      <c r="O26" s="296"/>
      <c r="P26" s="296"/>
      <c r="Q26" s="296"/>
    </row>
    <row r="27" spans="1:17" s="297" customFormat="1" ht="23.25" customHeight="1">
      <c r="A27" s="298" t="s">
        <v>411</v>
      </c>
      <c r="B27" s="275"/>
      <c r="C27" s="283"/>
      <c r="D27" s="283"/>
      <c r="E27" s="283"/>
      <c r="F27" s="283"/>
      <c r="G27" s="292"/>
      <c r="H27" s="278"/>
      <c r="I27" s="296"/>
      <c r="J27" s="296"/>
      <c r="K27" s="296"/>
      <c r="L27" s="296"/>
      <c r="M27" s="296"/>
      <c r="N27" s="296"/>
      <c r="O27" s="296"/>
      <c r="P27" s="296"/>
      <c r="Q27" s="296"/>
    </row>
    <row r="28" spans="1:17" s="297" customFormat="1" ht="23.25" customHeight="1">
      <c r="A28" s="275"/>
      <c r="B28" s="275" t="s">
        <v>412</v>
      </c>
      <c r="C28" s="283"/>
      <c r="D28" s="283"/>
      <c r="E28" s="283"/>
      <c r="F28" s="283"/>
      <c r="G28" s="292"/>
      <c r="H28" s="278"/>
      <c r="I28" s="296"/>
      <c r="J28" s="296"/>
      <c r="K28" s="296"/>
      <c r="L28" s="296"/>
      <c r="M28" s="296"/>
      <c r="N28" s="296"/>
      <c r="O28" s="296"/>
      <c r="P28" s="296"/>
      <c r="Q28" s="296"/>
    </row>
    <row r="29" spans="1:17" s="297" customFormat="1" ht="23.25" customHeight="1">
      <c r="A29" s="298" t="s">
        <v>413</v>
      </c>
      <c r="B29" s="275"/>
      <c r="C29" s="283"/>
      <c r="D29" s="283"/>
      <c r="E29" s="283"/>
      <c r="F29" s="283"/>
      <c r="G29" s="292"/>
      <c r="H29" s="278"/>
      <c r="I29" s="296"/>
      <c r="J29" s="296"/>
      <c r="K29" s="296"/>
      <c r="L29" s="296"/>
      <c r="M29" s="296"/>
      <c r="N29" s="296"/>
      <c r="O29" s="296"/>
      <c r="P29" s="296"/>
      <c r="Q29" s="296"/>
    </row>
    <row r="30" spans="1:17" s="297" customFormat="1" ht="23.25" customHeight="1">
      <c r="A30" s="298" t="s">
        <v>414</v>
      </c>
      <c r="B30" s="275"/>
      <c r="C30" s="283"/>
      <c r="D30" s="283"/>
      <c r="E30" s="283"/>
      <c r="F30" s="283"/>
      <c r="G30" s="292"/>
      <c r="H30" s="278"/>
      <c r="I30" s="296"/>
      <c r="J30" s="296"/>
      <c r="K30" s="296"/>
      <c r="L30" s="296"/>
      <c r="M30" s="296"/>
      <c r="N30" s="296"/>
      <c r="O30" s="296"/>
      <c r="P30" s="296"/>
      <c r="Q30" s="296"/>
    </row>
    <row r="31" spans="1:17" ht="23.25" customHeight="1">
      <c r="A31" s="292"/>
      <c r="B31" s="292"/>
      <c r="C31" s="283"/>
      <c r="D31" s="283"/>
      <c r="E31" s="283"/>
      <c r="F31" s="283"/>
      <c r="G31" s="283"/>
      <c r="H31" s="290"/>
      <c r="I31" s="278"/>
      <c r="J31" s="278"/>
      <c r="K31" s="278"/>
      <c r="L31" s="278"/>
      <c r="M31" s="278"/>
      <c r="N31" s="278"/>
      <c r="O31" s="278"/>
      <c r="P31" s="278"/>
      <c r="Q31" s="278"/>
    </row>
    <row r="32" spans="1:17" ht="19.5">
      <c r="A32" s="292"/>
      <c r="B32" s="292"/>
      <c r="C32" s="283"/>
      <c r="D32" s="283"/>
      <c r="E32" s="283"/>
      <c r="F32" s="283"/>
      <c r="G32" s="283"/>
      <c r="H32" s="290"/>
      <c r="I32" s="278"/>
      <c r="J32" s="278"/>
      <c r="K32" s="278"/>
      <c r="L32" s="278"/>
      <c r="M32" s="278"/>
      <c r="N32" s="278"/>
      <c r="O32" s="278"/>
      <c r="P32" s="278"/>
      <c r="Q32" s="278"/>
    </row>
    <row r="33" spans="1:17" ht="16.5">
      <c r="A33" s="290"/>
      <c r="B33" s="290"/>
      <c r="C33" s="278"/>
      <c r="D33" s="278"/>
      <c r="E33" s="278"/>
      <c r="F33" s="278"/>
      <c r="G33" s="278"/>
      <c r="H33" s="290"/>
      <c r="I33" s="278"/>
      <c r="J33" s="278"/>
      <c r="K33" s="278"/>
      <c r="L33" s="278"/>
      <c r="M33" s="278"/>
      <c r="N33" s="278"/>
      <c r="O33" s="278"/>
      <c r="P33" s="278"/>
      <c r="Q33" s="278"/>
    </row>
  </sheetData>
  <mergeCells count="19">
    <mergeCell ref="C12:F12"/>
    <mergeCell ref="A2:H3"/>
    <mergeCell ref="A5:A6"/>
    <mergeCell ref="B5:B6"/>
    <mergeCell ref="C5:F6"/>
    <mergeCell ref="G5:G6"/>
    <mergeCell ref="H5:H6"/>
    <mergeCell ref="C7:F7"/>
    <mergeCell ref="C8:F8"/>
    <mergeCell ref="C9:F9"/>
    <mergeCell ref="C10:F10"/>
    <mergeCell ref="C11:F11"/>
    <mergeCell ref="C17:F17"/>
    <mergeCell ref="A13:A14"/>
    <mergeCell ref="B13:B14"/>
    <mergeCell ref="C13:F13"/>
    <mergeCell ref="D14:F14"/>
    <mergeCell ref="C15:F15"/>
    <mergeCell ref="C16:F16"/>
  </mergeCells>
  <phoneticPr fontId="6"/>
  <dataValidations count="1">
    <dataValidation type="list" allowBlank="1" showInputMessage="1" showErrorMessage="1" sqref="G7:G17" xr:uid="{CDE6ECA3-1CA0-4C94-98C6-CC8263A38094}">
      <formula1>"✔,／"</formula1>
    </dataValidation>
  </dataValidations>
  <pageMargins left="0.7" right="0.7" top="0.75" bottom="0.75" header="0.3" footer="0.3"/>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defaultSize="0" autoFill="0" autoLine="0" autoPict="0">
                <anchor moveWithCells="1">
                  <from>
                    <xdr:col>0</xdr:col>
                    <xdr:colOff>371475</xdr:colOff>
                    <xdr:row>25</xdr:row>
                    <xdr:rowOff>95250</xdr:rowOff>
                  </from>
                  <to>
                    <xdr:col>1</xdr:col>
                    <xdr:colOff>47625</xdr:colOff>
                    <xdr:row>26</xdr:row>
                    <xdr:rowOff>180975</xdr:rowOff>
                  </to>
                </anchor>
              </controlPr>
            </control>
          </mc:Choice>
        </mc:AlternateContent>
        <mc:AlternateContent xmlns:mc="http://schemas.openxmlformats.org/markup-compatibility/2006">
          <mc:Choice Requires="x14">
            <control shapeId="155650" r:id="rId5" name="Check Box 2">
              <controlPr defaultSize="0" autoFill="0" autoLine="0" autoPict="0">
                <anchor moveWithCells="1">
                  <from>
                    <xdr:col>0</xdr:col>
                    <xdr:colOff>381000</xdr:colOff>
                    <xdr:row>27</xdr:row>
                    <xdr:rowOff>104775</xdr:rowOff>
                  </from>
                  <to>
                    <xdr:col>1</xdr:col>
                    <xdr:colOff>85725</xdr:colOff>
                    <xdr:row>29</xdr:row>
                    <xdr:rowOff>38100</xdr:rowOff>
                  </to>
                </anchor>
              </controlPr>
            </control>
          </mc:Choice>
        </mc:AlternateContent>
        <mc:AlternateContent xmlns:mc="http://schemas.openxmlformats.org/markup-compatibility/2006">
          <mc:Choice Requires="x14">
            <control shapeId="155651" r:id="rId6" name="Check Box 3">
              <controlPr defaultSize="0" autoFill="0" autoLine="0" autoPict="0">
                <anchor moveWithCells="1">
                  <from>
                    <xdr:col>0</xdr:col>
                    <xdr:colOff>381000</xdr:colOff>
                    <xdr:row>28</xdr:row>
                    <xdr:rowOff>95250</xdr:rowOff>
                  </from>
                  <to>
                    <xdr:col>1</xdr:col>
                    <xdr:colOff>85725</xdr:colOff>
                    <xdr:row>30</xdr:row>
                    <xdr:rowOff>76200</xdr:rowOff>
                  </to>
                </anchor>
              </controlPr>
            </control>
          </mc:Choice>
        </mc:AlternateContent>
        <mc:AlternateContent xmlns:mc="http://schemas.openxmlformats.org/markup-compatibility/2006">
          <mc:Choice Requires="x14">
            <control shapeId="155652" r:id="rId7" name="Check Box 4">
              <controlPr defaultSize="0" autoFill="0" autoLine="0" autoPict="0">
                <anchor moveWithCells="1">
                  <from>
                    <xdr:col>0</xdr:col>
                    <xdr:colOff>323850</xdr:colOff>
                    <xdr:row>21</xdr:row>
                    <xdr:rowOff>0</xdr:rowOff>
                  </from>
                  <to>
                    <xdr:col>1</xdr:col>
                    <xdr:colOff>19050</xdr:colOff>
                    <xdr:row>22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DAFA-E31E-4B13-949C-0F57A9A4B2CB}">
  <dimension ref="A1:Z41"/>
  <sheetViews>
    <sheetView tabSelected="1" view="pageBreakPreview" zoomScale="60" zoomScaleNormal="100" workbookViewId="0">
      <selection activeCell="Q41" sqref="Q41:Z41"/>
    </sheetView>
  </sheetViews>
  <sheetFormatPr defaultColWidth="9" defaultRowHeight="13.5"/>
  <cols>
    <col min="1" max="1" width="3.125" style="1" customWidth="1"/>
    <col min="2" max="25" width="3.375" style="1" customWidth="1"/>
    <col min="26" max="26" width="3.125" style="1" customWidth="1"/>
    <col min="27" max="16384" width="9" style="1"/>
  </cols>
  <sheetData>
    <row r="1" spans="1:26">
      <c r="A1" s="1" t="s">
        <v>301</v>
      </c>
      <c r="T1" s="665" t="s">
        <v>131</v>
      </c>
      <c r="U1" s="665"/>
      <c r="V1" s="665"/>
      <c r="W1" s="665"/>
      <c r="X1" s="665"/>
      <c r="Y1" s="665"/>
      <c r="Z1" s="665"/>
    </row>
    <row r="2" spans="1:26">
      <c r="T2" s="666" t="s">
        <v>596</v>
      </c>
      <c r="U2" s="666"/>
      <c r="V2" s="666"/>
      <c r="W2" s="666"/>
      <c r="X2" s="666"/>
      <c r="Y2" s="666"/>
      <c r="Z2" s="666"/>
    </row>
    <row r="3" spans="1:26">
      <c r="T3" s="203"/>
      <c r="U3" s="203"/>
      <c r="V3" s="203"/>
      <c r="W3" s="203"/>
      <c r="X3" s="203"/>
      <c r="Y3" s="203"/>
      <c r="Z3" s="203"/>
    </row>
    <row r="4" spans="1:26">
      <c r="T4" s="203"/>
      <c r="U4" s="203"/>
      <c r="V4" s="203"/>
      <c r="W4" s="203"/>
      <c r="X4" s="203"/>
      <c r="Y4" s="203"/>
      <c r="Z4" s="203"/>
    </row>
    <row r="6" spans="1:26">
      <c r="B6" s="1" t="s">
        <v>12</v>
      </c>
    </row>
    <row r="7" spans="1:26">
      <c r="M7" s="1" t="s">
        <v>13</v>
      </c>
    </row>
    <row r="8" spans="1:26">
      <c r="N8" s="1" t="s">
        <v>3</v>
      </c>
      <c r="Q8" s="1" t="s">
        <v>598</v>
      </c>
      <c r="S8" s="56"/>
      <c r="T8" s="56"/>
      <c r="U8" s="56"/>
      <c r="V8" s="56"/>
      <c r="W8" s="56"/>
      <c r="X8" s="56"/>
      <c r="Y8" s="56"/>
      <c r="Z8" s="56"/>
    </row>
    <row r="9" spans="1:26">
      <c r="N9" s="1" t="s">
        <v>4</v>
      </c>
      <c r="Q9" s="1" t="s">
        <v>591</v>
      </c>
      <c r="S9" s="57"/>
      <c r="T9" s="57"/>
      <c r="U9" s="57"/>
      <c r="V9" s="57"/>
      <c r="W9" s="57"/>
      <c r="X9" s="57"/>
      <c r="Y9" s="57"/>
      <c r="Z9" s="57"/>
    </row>
    <row r="10" spans="1:26">
      <c r="N10" s="1" t="s">
        <v>86</v>
      </c>
      <c r="R10" s="677" t="s">
        <v>592</v>
      </c>
      <c r="S10" s="677"/>
      <c r="T10" s="677"/>
      <c r="U10" s="677"/>
      <c r="V10" s="677"/>
      <c r="W10" s="677"/>
      <c r="X10" s="677"/>
      <c r="Y10" s="57"/>
      <c r="Z10" s="57"/>
    </row>
    <row r="13" spans="1:26">
      <c r="A13" s="52"/>
      <c r="B13" s="1" t="s">
        <v>303</v>
      </c>
    </row>
    <row r="14" spans="1:26">
      <c r="A14" s="52"/>
    </row>
    <row r="15" spans="1:26">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row>
    <row r="17" spans="1:26">
      <c r="B17" s="58" t="s">
        <v>297</v>
      </c>
      <c r="C17" s="59"/>
      <c r="D17" s="59"/>
      <c r="E17" s="59"/>
      <c r="F17" s="59"/>
      <c r="G17" s="59"/>
      <c r="H17" s="59"/>
      <c r="I17" s="59"/>
      <c r="J17" s="59"/>
      <c r="K17" s="59"/>
      <c r="L17" s="59"/>
      <c r="M17" s="59"/>
      <c r="N17" s="59"/>
      <c r="O17" s="59"/>
      <c r="P17" s="59"/>
      <c r="Q17" s="59"/>
      <c r="R17" s="59"/>
      <c r="S17" s="59"/>
      <c r="T17" s="59"/>
      <c r="U17" s="59"/>
      <c r="V17" s="59"/>
      <c r="W17" s="59"/>
      <c r="X17" s="59"/>
      <c r="Y17" s="59"/>
      <c r="Z17" s="59"/>
    </row>
    <row r="18" spans="1:26">
      <c r="A18" s="59"/>
      <c r="B18" s="59"/>
      <c r="C18" s="59"/>
      <c r="D18" s="59"/>
      <c r="E18" s="59"/>
      <c r="F18" s="59"/>
      <c r="G18" s="59"/>
      <c r="H18" s="59"/>
      <c r="I18" s="59"/>
      <c r="J18" s="59"/>
      <c r="K18" s="59"/>
      <c r="L18" s="59"/>
      <c r="M18" s="59"/>
      <c r="N18" s="59"/>
      <c r="O18" s="59"/>
      <c r="P18" s="59"/>
      <c r="Q18" s="59"/>
      <c r="R18" s="59"/>
      <c r="S18" s="59"/>
      <c r="T18" s="59"/>
      <c r="U18" s="59"/>
      <c r="V18" s="59"/>
      <c r="W18" s="59"/>
      <c r="X18" s="59"/>
      <c r="Y18" s="59"/>
      <c r="Z18" s="59"/>
    </row>
    <row r="19" spans="1:26">
      <c r="A19" s="59"/>
      <c r="B19" s="59"/>
      <c r="C19" s="59"/>
      <c r="D19" s="59"/>
      <c r="E19" s="59"/>
      <c r="F19" s="59"/>
      <c r="G19" s="59"/>
      <c r="H19" s="59"/>
      <c r="I19" s="59"/>
      <c r="J19" s="59"/>
      <c r="K19" s="59"/>
      <c r="L19" s="59"/>
      <c r="M19" s="59"/>
      <c r="N19" s="59"/>
      <c r="O19" s="59"/>
      <c r="P19" s="59"/>
      <c r="Q19" s="59"/>
      <c r="R19" s="59"/>
      <c r="S19" s="59"/>
      <c r="T19" s="59"/>
      <c r="U19" s="59"/>
      <c r="V19" s="59"/>
      <c r="W19" s="59"/>
      <c r="X19" s="59"/>
      <c r="Y19" s="59"/>
      <c r="Z19" s="59"/>
    </row>
    <row r="20" spans="1:26">
      <c r="A20" s="667" t="s">
        <v>0</v>
      </c>
      <c r="B20" s="667"/>
      <c r="C20" s="667"/>
      <c r="D20" s="667"/>
      <c r="E20" s="667"/>
      <c r="F20" s="667"/>
      <c r="G20" s="667"/>
      <c r="H20" s="667"/>
      <c r="I20" s="667"/>
      <c r="J20" s="667"/>
      <c r="K20" s="667"/>
      <c r="L20" s="667"/>
      <c r="M20" s="667"/>
      <c r="N20" s="667"/>
      <c r="O20" s="667"/>
      <c r="P20" s="667"/>
      <c r="Q20" s="667"/>
      <c r="R20" s="667"/>
      <c r="S20" s="667"/>
      <c r="T20" s="667"/>
      <c r="U20" s="667"/>
      <c r="V20" s="667"/>
      <c r="W20" s="667"/>
      <c r="X20" s="667"/>
      <c r="Y20" s="667"/>
      <c r="Z20" s="667"/>
    </row>
    <row r="23" spans="1:26">
      <c r="B23" s="1" t="s">
        <v>302</v>
      </c>
      <c r="H23" s="1" t="s">
        <v>298</v>
      </c>
      <c r="I23" s="674">
        <f>+'別紙3-1「実績調書」 統合'!G13</f>
        <v>480000</v>
      </c>
      <c r="J23" s="675"/>
      <c r="K23" s="675"/>
      <c r="L23" s="675"/>
      <c r="M23" s="675"/>
      <c r="N23" s="675"/>
      <c r="O23" s="675"/>
      <c r="P23" s="675"/>
      <c r="Q23" s="1" t="s">
        <v>143</v>
      </c>
    </row>
    <row r="25" spans="1:26">
      <c r="B25" s="1" t="s">
        <v>299</v>
      </c>
      <c r="H25" s="676" t="str">
        <f>'別紙3-1「実績調書」 統合'!I4</f>
        <v>中野事業所</v>
      </c>
      <c r="I25" s="676"/>
      <c r="J25" s="676"/>
      <c r="K25" s="676"/>
      <c r="L25" s="676"/>
      <c r="M25" s="676"/>
      <c r="N25" s="676"/>
      <c r="O25" s="676"/>
      <c r="P25" s="676"/>
      <c r="Q25" s="676"/>
      <c r="R25" s="676"/>
    </row>
    <row r="27" spans="1:26">
      <c r="B27" s="1" t="s">
        <v>550</v>
      </c>
    </row>
    <row r="28" spans="1:26">
      <c r="B28" s="1" t="s">
        <v>314</v>
      </c>
    </row>
    <row r="29" spans="1:26">
      <c r="B29" s="1" t="s">
        <v>315</v>
      </c>
    </row>
    <row r="30" spans="1:26">
      <c r="B30" s="1" t="s">
        <v>536</v>
      </c>
    </row>
    <row r="31" spans="1:26">
      <c r="B31" s="1" t="s">
        <v>381</v>
      </c>
    </row>
    <row r="32" spans="1:26">
      <c r="B32" s="1" t="s">
        <v>382</v>
      </c>
    </row>
    <row r="33" spans="2:26">
      <c r="B33" s="1" t="s">
        <v>383</v>
      </c>
    </row>
    <row r="36" spans="2:26">
      <c r="M36" s="661" t="s">
        <v>300</v>
      </c>
      <c r="N36" s="662"/>
      <c r="O36" s="662"/>
      <c r="P36" s="662"/>
      <c r="Q36" s="662"/>
      <c r="R36" s="662"/>
      <c r="S36" s="662"/>
      <c r="T36" s="662"/>
      <c r="U36" s="662"/>
      <c r="V36" s="662"/>
      <c r="W36" s="662"/>
      <c r="X36" s="662"/>
      <c r="Y36" s="662"/>
      <c r="Z36" s="663"/>
    </row>
    <row r="37" spans="2:26">
      <c r="M37" s="660" t="s">
        <v>1</v>
      </c>
      <c r="N37" s="660"/>
      <c r="O37" s="660"/>
      <c r="P37" s="660"/>
      <c r="Q37" s="668" t="s">
        <v>555</v>
      </c>
      <c r="R37" s="669"/>
      <c r="S37" s="669"/>
      <c r="T37" s="669"/>
      <c r="U37" s="669"/>
      <c r="V37" s="669"/>
      <c r="W37" s="669"/>
      <c r="X37" s="669"/>
      <c r="Y37" s="669"/>
      <c r="Z37" s="670"/>
    </row>
    <row r="38" spans="2:26">
      <c r="M38" s="660"/>
      <c r="N38" s="660"/>
      <c r="O38" s="660"/>
      <c r="P38" s="660"/>
      <c r="Q38" s="671"/>
      <c r="R38" s="672"/>
      <c r="S38" s="672"/>
      <c r="T38" s="672"/>
      <c r="U38" s="672"/>
      <c r="V38" s="672"/>
      <c r="W38" s="672"/>
      <c r="X38" s="672"/>
      <c r="Y38" s="672"/>
      <c r="Z38" s="673"/>
    </row>
    <row r="39" spans="2:26">
      <c r="M39" s="660" t="s">
        <v>2</v>
      </c>
      <c r="N39" s="660"/>
      <c r="O39" s="660"/>
      <c r="P39" s="660"/>
      <c r="Q39" s="661" t="s">
        <v>556</v>
      </c>
      <c r="R39" s="662"/>
      <c r="S39" s="662"/>
      <c r="T39" s="662"/>
      <c r="U39" s="662"/>
      <c r="V39" s="662"/>
      <c r="W39" s="662"/>
      <c r="X39" s="662"/>
      <c r="Y39" s="662"/>
      <c r="Z39" s="663"/>
    </row>
    <row r="40" spans="2:26">
      <c r="M40" s="660" t="s">
        <v>129</v>
      </c>
      <c r="N40" s="660"/>
      <c r="O40" s="660"/>
      <c r="P40" s="660"/>
      <c r="Q40" s="661" t="s">
        <v>557</v>
      </c>
      <c r="R40" s="662"/>
      <c r="S40" s="662"/>
      <c r="T40" s="662"/>
      <c r="U40" s="662"/>
      <c r="V40" s="662"/>
      <c r="W40" s="662"/>
      <c r="X40" s="662"/>
      <c r="Y40" s="662"/>
      <c r="Z40" s="663"/>
    </row>
    <row r="41" spans="2:26">
      <c r="M41" s="660" t="s">
        <v>130</v>
      </c>
      <c r="N41" s="660"/>
      <c r="O41" s="660"/>
      <c r="P41" s="660"/>
      <c r="Q41" s="664" t="s">
        <v>599</v>
      </c>
      <c r="R41" s="662"/>
      <c r="S41" s="662"/>
      <c r="T41" s="662"/>
      <c r="U41" s="662"/>
      <c r="V41" s="662"/>
      <c r="W41" s="662"/>
      <c r="X41" s="662"/>
      <c r="Y41" s="662"/>
      <c r="Z41" s="663"/>
    </row>
  </sheetData>
  <mergeCells count="15">
    <mergeCell ref="T1:Z1"/>
    <mergeCell ref="T2:Z2"/>
    <mergeCell ref="A20:Z20"/>
    <mergeCell ref="M36:Z36"/>
    <mergeCell ref="M37:P38"/>
    <mergeCell ref="Q37:Z38"/>
    <mergeCell ref="I23:P23"/>
    <mergeCell ref="H25:R25"/>
    <mergeCell ref="R10:X10"/>
    <mergeCell ref="M39:P39"/>
    <mergeCell ref="Q39:Z39"/>
    <mergeCell ref="M40:P40"/>
    <mergeCell ref="Q40:Z40"/>
    <mergeCell ref="M41:P41"/>
    <mergeCell ref="Q41:Z41"/>
  </mergeCells>
  <phoneticPr fontId="6"/>
  <hyperlinks>
    <hyperlink ref="Q41" r:id="rId1" xr:uid="{3DE660C5-E37B-4275-8E5A-81D0D6AF9F56}"/>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51CE1-7221-4EDC-8556-1766714756C9}">
  <sheetPr>
    <pageSetUpPr fitToPage="1"/>
  </sheetPr>
  <dimension ref="A1:P45"/>
  <sheetViews>
    <sheetView showGridLines="0" view="pageBreakPreview" zoomScale="70" zoomScaleNormal="100" zoomScaleSheetLayoutView="70" workbookViewId="0">
      <selection activeCell="B23" sqref="B23:J23"/>
    </sheetView>
  </sheetViews>
  <sheetFormatPr defaultColWidth="9" defaultRowHeight="13.5"/>
  <cols>
    <col min="1" max="1" width="18.125" style="118" customWidth="1"/>
    <col min="2" max="11" width="20.625" style="1" customWidth="1"/>
    <col min="12" max="12" width="9" style="1"/>
    <col min="13" max="13" width="32" style="1" customWidth="1"/>
    <col min="14" max="14" width="11.625" style="1" bestFit="1" customWidth="1"/>
    <col min="15" max="16" width="11.625" style="1" customWidth="1"/>
    <col min="17" max="16384" width="9" style="1"/>
  </cols>
  <sheetData>
    <row r="1" spans="1:16" ht="20.100000000000001" customHeight="1">
      <c r="A1" s="118" t="s">
        <v>304</v>
      </c>
      <c r="B1" s="119"/>
    </row>
    <row r="2" spans="1:16" ht="20.100000000000001" customHeight="1">
      <c r="E2" s="60"/>
      <c r="F2" s="4"/>
      <c r="G2" s="4"/>
      <c r="H2" s="60" t="s">
        <v>61</v>
      </c>
      <c r="I2" s="678" t="s">
        <v>589</v>
      </c>
      <c r="J2" s="678"/>
      <c r="K2" s="4"/>
    </row>
    <row r="3" spans="1:16" ht="20.100000000000001" customHeight="1">
      <c r="E3" s="60"/>
      <c r="H3" s="60" t="s">
        <v>21</v>
      </c>
      <c r="I3" s="679" t="s">
        <v>590</v>
      </c>
      <c r="J3" s="679"/>
      <c r="K3" s="4"/>
      <c r="N3" s="51"/>
      <c r="O3" s="51"/>
      <c r="P3" s="51"/>
    </row>
    <row r="4" spans="1:16" ht="20.100000000000001" customHeight="1">
      <c r="E4" s="60"/>
      <c r="F4" s="4"/>
      <c r="G4" s="4"/>
      <c r="H4" s="60" t="s">
        <v>60</v>
      </c>
      <c r="I4" s="680" t="s">
        <v>584</v>
      </c>
      <c r="J4" s="680"/>
      <c r="K4" s="4"/>
      <c r="N4" s="51"/>
      <c r="O4" s="51"/>
      <c r="P4" s="51"/>
    </row>
    <row r="5" spans="1:16" ht="20.100000000000001" customHeight="1">
      <c r="B5" s="681" t="s">
        <v>115</v>
      </c>
      <c r="C5" s="681"/>
      <c r="D5" s="681"/>
      <c r="E5" s="681"/>
      <c r="F5" s="681"/>
      <c r="G5" s="681"/>
      <c r="H5" s="681"/>
      <c r="I5" s="681"/>
      <c r="J5" s="681"/>
      <c r="K5" s="121"/>
      <c r="N5" s="51"/>
      <c r="O5" s="51"/>
      <c r="P5" s="51"/>
    </row>
    <row r="6" spans="1:16" ht="20.100000000000001" customHeight="1">
      <c r="B6" s="121"/>
      <c r="C6" s="121"/>
      <c r="D6" s="121"/>
      <c r="E6" s="121"/>
      <c r="F6" s="121"/>
      <c r="G6" s="121"/>
      <c r="H6" s="121"/>
      <c r="I6" s="121"/>
      <c r="J6" s="121"/>
      <c r="K6" s="121"/>
    </row>
    <row r="7" spans="1:16" ht="20.100000000000001" customHeight="1">
      <c r="B7" s="122"/>
      <c r="C7" s="120"/>
      <c r="D7" s="120"/>
      <c r="E7" s="120"/>
      <c r="F7" s="120"/>
      <c r="G7" s="120"/>
      <c r="H7" s="120"/>
      <c r="I7" s="120"/>
      <c r="J7" s="120"/>
      <c r="K7" s="120"/>
    </row>
    <row r="8" spans="1:16" ht="60" customHeight="1">
      <c r="A8" s="123" t="s">
        <v>293</v>
      </c>
      <c r="B8" s="78" t="s">
        <v>121</v>
      </c>
      <c r="C8" s="64" t="s">
        <v>126</v>
      </c>
      <c r="D8" s="64" t="s">
        <v>11</v>
      </c>
      <c r="E8" s="64" t="s">
        <v>127</v>
      </c>
      <c r="F8" s="78" t="s">
        <v>122</v>
      </c>
      <c r="G8" s="64" t="s">
        <v>123</v>
      </c>
      <c r="H8" s="77" t="s">
        <v>327</v>
      </c>
      <c r="I8" s="77" t="s">
        <v>124</v>
      </c>
      <c r="J8" s="77" t="s">
        <v>125</v>
      </c>
      <c r="K8" s="124"/>
    </row>
    <row r="9" spans="1:16" ht="120.75" customHeight="1">
      <c r="A9" s="125" t="s">
        <v>294</v>
      </c>
      <c r="B9" s="3">
        <f>+'別紙3-1-1「ロボット実績調書」'!A9</f>
        <v>0</v>
      </c>
      <c r="C9" s="3">
        <f>+'別紙3-1-1「ロボット実績調書」'!B9</f>
        <v>0</v>
      </c>
      <c r="D9" s="3">
        <f>+'別紙3-1-1「ロボット実績調書」'!C9</f>
        <v>0</v>
      </c>
      <c r="E9" s="3">
        <f>+'別紙3-1-1「ロボット実績調書」'!D9</f>
        <v>0</v>
      </c>
      <c r="F9" s="3">
        <f>+'別紙3-1-1「ロボット実績調書」'!E9</f>
        <v>0</v>
      </c>
      <c r="G9" s="3">
        <f>+'別紙3-1-1「ロボット実績調書」'!F9</f>
        <v>0</v>
      </c>
      <c r="H9" s="3">
        <f>+'別紙3-1-1「ロボット実績調書」'!G9</f>
        <v>0</v>
      </c>
      <c r="I9" s="3">
        <f>+'別紙3-1-1「ロボット実績調書」'!H9</f>
        <v>0</v>
      </c>
      <c r="J9" s="3">
        <f>+'別紙3-1-1「ロボット実績調書」'!I9</f>
        <v>0</v>
      </c>
      <c r="K9" s="128"/>
    </row>
    <row r="10" spans="1:16" ht="120.75" customHeight="1">
      <c r="A10" s="125" t="s">
        <v>295</v>
      </c>
      <c r="B10" s="3">
        <f>'別紙3-2-1「デジタル実績調書」'!B9</f>
        <v>640000</v>
      </c>
      <c r="C10" s="3">
        <f>'別紙3-2-1「デジタル実績調書」'!C9</f>
        <v>640000</v>
      </c>
      <c r="D10" s="3">
        <f>'別紙3-2-1「デジタル実績調書」'!D9</f>
        <v>0</v>
      </c>
      <c r="E10" s="3">
        <f>'別紙3-2-1「デジタル実績調書」'!E9</f>
        <v>640000</v>
      </c>
      <c r="F10" s="3">
        <f>IF(E10=0,0,'別紙3-2-1「デジタル実績調書」'!F9)</f>
        <v>1334000</v>
      </c>
      <c r="G10" s="3">
        <f>'別紙3-2-1「デジタル実績調書」'!G9</f>
        <v>640000</v>
      </c>
      <c r="H10" s="3">
        <f>'別紙3-2-1「デジタル実績調書」'!H9</f>
        <v>480000</v>
      </c>
      <c r="I10" s="3">
        <f>'別紙3-2-1「デジタル実績調書」'!I9</f>
        <v>480000</v>
      </c>
      <c r="J10" s="3">
        <f>'別紙3-2-1「デジタル実績調書」'!J9</f>
        <v>0</v>
      </c>
      <c r="K10" s="128"/>
    </row>
    <row r="11" spans="1:16" ht="120.75" customHeight="1">
      <c r="A11" s="129" t="s">
        <v>296</v>
      </c>
      <c r="B11" s="3">
        <f>SUM(B9:B10)</f>
        <v>640000</v>
      </c>
      <c r="C11" s="3">
        <f t="shared" ref="C11:J11" si="0">SUM(C9:C10)</f>
        <v>640000</v>
      </c>
      <c r="D11" s="3">
        <f t="shared" si="0"/>
        <v>0</v>
      </c>
      <c r="E11" s="3">
        <f t="shared" si="0"/>
        <v>640000</v>
      </c>
      <c r="F11" s="3">
        <f t="shared" si="0"/>
        <v>1334000</v>
      </c>
      <c r="G11" s="3">
        <f t="shared" si="0"/>
        <v>640000</v>
      </c>
      <c r="H11" s="3">
        <f t="shared" si="0"/>
        <v>480000</v>
      </c>
      <c r="I11" s="3">
        <f t="shared" si="0"/>
        <v>480000</v>
      </c>
      <c r="J11" s="3">
        <f t="shared" si="0"/>
        <v>0</v>
      </c>
      <c r="K11" s="128"/>
    </row>
    <row r="12" spans="1:16" ht="30" customHeight="1" thickBot="1">
      <c r="B12" s="31"/>
      <c r="C12" s="31"/>
      <c r="D12" s="31"/>
      <c r="E12" s="31"/>
      <c r="F12" s="130"/>
      <c r="G12" s="130"/>
      <c r="H12" s="130"/>
      <c r="I12" s="130"/>
      <c r="J12" s="130"/>
      <c r="K12" s="130"/>
    </row>
    <row r="13" spans="1:16" ht="60" customHeight="1" thickTop="1" thickBot="1">
      <c r="B13" s="682" t="s">
        <v>141</v>
      </c>
      <c r="C13" s="683"/>
      <c r="D13" s="683"/>
      <c r="E13" s="683"/>
      <c r="F13" s="684"/>
      <c r="G13" s="685">
        <f>MIN(H11,I11)</f>
        <v>480000</v>
      </c>
      <c r="H13" s="686"/>
      <c r="I13" s="130"/>
      <c r="J13" s="130"/>
      <c r="K13" s="130"/>
    </row>
    <row r="14" spans="1:16" ht="20.100000000000001" customHeight="1" thickTop="1"/>
    <row r="15" spans="1:16" ht="20.100000000000001" customHeight="1">
      <c r="B15" s="1" t="s">
        <v>128</v>
      </c>
    </row>
    <row r="16" spans="1:16" ht="20.100000000000001" customHeight="1"/>
    <row r="17" spans="13:13" ht="20.100000000000001" customHeight="1"/>
    <row r="18" spans="13:13" ht="20.100000000000001" customHeight="1"/>
    <row r="19" spans="13:13" ht="20.100000000000001" customHeight="1">
      <c r="M19" s="202"/>
    </row>
    <row r="20" spans="13:13" ht="20.100000000000001" customHeight="1">
      <c r="M20" s="202"/>
    </row>
    <row r="21" spans="13:13" ht="20.100000000000001" customHeight="1">
      <c r="M21" s="202"/>
    </row>
    <row r="22" spans="13:13" ht="20.100000000000001" customHeight="1">
      <c r="M22" s="202"/>
    </row>
    <row r="23" spans="13:13" ht="17.25">
      <c r="M23" s="202"/>
    </row>
    <row r="24" spans="13:13" ht="17.25">
      <c r="M24" s="202"/>
    </row>
    <row r="25" spans="13:13" ht="17.25">
      <c r="M25" s="202"/>
    </row>
    <row r="26" spans="13:13" ht="17.25">
      <c r="M26" s="202"/>
    </row>
    <row r="27" spans="13:13" ht="17.25">
      <c r="M27" s="202"/>
    </row>
    <row r="28" spans="13:13" ht="17.25">
      <c r="M28" s="202"/>
    </row>
    <row r="29" spans="13:13" ht="17.25">
      <c r="M29" s="202"/>
    </row>
    <row r="30" spans="13:13" ht="17.25">
      <c r="M30" s="202"/>
    </row>
    <row r="31" spans="13:13" ht="17.25">
      <c r="M31" s="202"/>
    </row>
    <row r="32" spans="13:13" ht="17.25">
      <c r="M32" s="202"/>
    </row>
    <row r="33" spans="13:13" ht="17.25">
      <c r="M33" s="202"/>
    </row>
    <row r="34" spans="13:13" ht="17.25">
      <c r="M34" s="202"/>
    </row>
    <row r="35" spans="13:13" ht="17.25">
      <c r="M35" s="202"/>
    </row>
    <row r="36" spans="13:13" ht="17.25">
      <c r="M36" s="202"/>
    </row>
    <row r="37" spans="13:13" ht="17.25">
      <c r="M37" s="202"/>
    </row>
    <row r="38" spans="13:13" ht="17.25">
      <c r="M38" s="202"/>
    </row>
    <row r="39" spans="13:13" ht="17.25">
      <c r="M39" s="202"/>
    </row>
    <row r="40" spans="13:13" ht="17.25">
      <c r="M40" s="202"/>
    </row>
    <row r="41" spans="13:13" ht="17.25">
      <c r="M41" s="202"/>
    </row>
    <row r="42" spans="13:13" ht="17.25">
      <c r="M42" s="202"/>
    </row>
    <row r="43" spans="13:13" ht="17.25">
      <c r="M43" s="202"/>
    </row>
    <row r="44" spans="13:13" ht="17.25">
      <c r="M44" s="202"/>
    </row>
    <row r="45" spans="13:13" ht="17.25">
      <c r="M45" s="202"/>
    </row>
  </sheetData>
  <mergeCells count="6">
    <mergeCell ref="I2:J2"/>
    <mergeCell ref="I3:J3"/>
    <mergeCell ref="I4:J4"/>
    <mergeCell ref="B5:J5"/>
    <mergeCell ref="B13:F13"/>
    <mergeCell ref="G13:H13"/>
  </mergeCells>
  <phoneticPr fontId="6"/>
  <conditionalFormatting sqref="I2:J4">
    <cfRule type="expression" dxfId="19" priority="1">
      <formula>I2=""</formula>
    </cfRule>
  </conditionalFormatting>
  <dataValidations count="2">
    <dataValidation type="list" allowBlank="1" showInputMessage="1" showErrorMessage="1" sqref="I3:J3" xr:uid="{9BD684F9-BDCF-4EEE-8AD4-B21ADE6F4C0C}">
      <formula1>"療養介護,生活介護,自立訓練,就労移行支援,就労継続支援A型,就労継続支援B型,就労定着支援,自立生活援助,短期入所,施設入所支援,共同生活援助,居宅介護,重度訪問介護,同行援護,行動援護,計画相談支援,地域移行支援,地域定着支援,重度障害者等包括支援,児童発達支援,放課後等デイサービス,居宅訪問型児童発達支援,保育所等訪問支援,障害児入所施設,障害児相談支援"</formula1>
    </dataValidation>
    <dataValidation type="list" allowBlank="1" showInputMessage="1" showErrorMessage="1" sqref="F3:G3 K3" xr:uid="{E391C48A-9BB8-4B75-A5E5-0F5D6E279E51}">
      <formula1>$M$3:$M$4</formula1>
    </dataValidation>
  </dataValidations>
  <printOptions horizontalCentered="1"/>
  <pageMargins left="0.94488188976377963" right="0.94488188976377963" top="0.86614173228346458" bottom="0.86614173228346458" header="0.11811023622047245" footer="0.11811023622047245"/>
  <pageSetup paperSize="9" scale="6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O45"/>
  <sheetViews>
    <sheetView showGridLines="0" view="pageBreakPreview" zoomScale="70" zoomScaleNormal="100" zoomScaleSheetLayoutView="70" workbookViewId="0">
      <selection activeCell="J1" sqref="J1"/>
    </sheetView>
  </sheetViews>
  <sheetFormatPr defaultColWidth="9" defaultRowHeight="13.5"/>
  <cols>
    <col min="1" max="10" width="20.625" style="1" customWidth="1"/>
    <col min="11" max="11" width="9" style="1"/>
    <col min="12" max="12" width="32" style="1" customWidth="1"/>
    <col min="13" max="13" width="11.625" style="1" bestFit="1" customWidth="1"/>
    <col min="14" max="15" width="11.625" style="1" customWidth="1"/>
    <col min="16" max="16384" width="9" style="1"/>
  </cols>
  <sheetData>
    <row r="1" spans="1:15" ht="20.100000000000001" customHeight="1">
      <c r="A1" s="119" t="s">
        <v>116</v>
      </c>
    </row>
    <row r="2" spans="1:15" ht="20.100000000000001" customHeight="1">
      <c r="D2" s="60"/>
      <c r="E2" s="4"/>
      <c r="F2" s="4"/>
      <c r="G2" s="60" t="s">
        <v>61</v>
      </c>
      <c r="H2" s="687"/>
      <c r="I2" s="687"/>
      <c r="J2" s="4"/>
    </row>
    <row r="3" spans="1:15" ht="20.100000000000001" customHeight="1">
      <c r="D3" s="60"/>
      <c r="G3" s="60" t="s">
        <v>149</v>
      </c>
      <c r="H3" s="688"/>
      <c r="I3" s="688"/>
      <c r="J3" s="4"/>
      <c r="M3" s="51"/>
      <c r="N3" s="51"/>
      <c r="O3" s="51"/>
    </row>
    <row r="4" spans="1:15" ht="20.100000000000001" customHeight="1">
      <c r="D4" s="60"/>
      <c r="E4" s="4"/>
      <c r="F4" s="4"/>
      <c r="G4" s="60" t="s">
        <v>60</v>
      </c>
      <c r="H4" s="689"/>
      <c r="I4" s="689"/>
      <c r="J4" s="4"/>
      <c r="M4" s="51"/>
      <c r="N4" s="51"/>
      <c r="O4" s="51"/>
    </row>
    <row r="5" spans="1:15" ht="20.100000000000001" customHeight="1">
      <c r="A5" s="681" t="s">
        <v>115</v>
      </c>
      <c r="B5" s="681"/>
      <c r="C5" s="681"/>
      <c r="D5" s="681"/>
      <c r="E5" s="681"/>
      <c r="F5" s="681"/>
      <c r="G5" s="681"/>
      <c r="H5" s="681"/>
      <c r="I5" s="681"/>
      <c r="J5" s="121"/>
      <c r="M5" s="51"/>
      <c r="N5" s="51"/>
      <c r="O5" s="51"/>
    </row>
    <row r="6" spans="1:15" ht="20.100000000000001" customHeight="1">
      <c r="A6" s="121"/>
      <c r="B6" s="121"/>
      <c r="C6" s="121"/>
      <c r="D6" s="121"/>
      <c r="E6" s="121"/>
      <c r="F6" s="121"/>
      <c r="G6" s="121"/>
      <c r="H6" s="121"/>
      <c r="I6" s="121"/>
      <c r="J6" s="121"/>
    </row>
    <row r="7" spans="1:15" ht="20.100000000000001" customHeight="1">
      <c r="A7" s="122"/>
      <c r="B7" s="120"/>
      <c r="C7" s="120"/>
      <c r="D7" s="120"/>
      <c r="E7" s="120"/>
      <c r="F7" s="120"/>
      <c r="G7" s="120"/>
      <c r="H7" s="120"/>
      <c r="I7" s="120"/>
      <c r="J7" s="120"/>
    </row>
    <row r="8" spans="1:15" ht="60" customHeight="1">
      <c r="A8" s="78" t="s">
        <v>121</v>
      </c>
      <c r="B8" s="64" t="s">
        <v>126</v>
      </c>
      <c r="C8" s="64" t="s">
        <v>11</v>
      </c>
      <c r="D8" s="64" t="s">
        <v>127</v>
      </c>
      <c r="E8" s="78" t="s">
        <v>122</v>
      </c>
      <c r="F8" s="64" t="s">
        <v>123</v>
      </c>
      <c r="G8" s="77" t="s">
        <v>327</v>
      </c>
      <c r="H8" s="77" t="s">
        <v>124</v>
      </c>
      <c r="I8" s="77" t="s">
        <v>125</v>
      </c>
      <c r="J8" s="124"/>
    </row>
    <row r="9" spans="1:15" ht="120.75" customHeight="1">
      <c r="A9" s="3">
        <f>+B9</f>
        <v>0</v>
      </c>
      <c r="B9" s="3">
        <f>+'別紙3-１-２①「ロボット実績内訳書」'!G48</f>
        <v>0</v>
      </c>
      <c r="C9" s="208"/>
      <c r="D9" s="3">
        <f>+B9-C9</f>
        <v>0</v>
      </c>
      <c r="E9" s="3">
        <f>IFERROR(VLOOKUP(H3,$L$18:$M$45,2,0),0)</f>
        <v>0</v>
      </c>
      <c r="F9" s="126">
        <f>MIN(E9,D9)</f>
        <v>0</v>
      </c>
      <c r="G9" s="127">
        <f>ROUNDDOWN(F9*3/4,-3)</f>
        <v>0</v>
      </c>
      <c r="H9" s="209"/>
      <c r="I9" s="127">
        <f>+G9-H9</f>
        <v>0</v>
      </c>
      <c r="J9" s="128"/>
    </row>
    <row r="10" spans="1:15" ht="30" customHeight="1" thickBot="1">
      <c r="A10" s="31"/>
      <c r="B10" s="31"/>
      <c r="C10" s="31"/>
      <c r="D10" s="31"/>
      <c r="E10" s="130"/>
      <c r="F10" s="130"/>
      <c r="G10" s="130"/>
      <c r="H10" s="130"/>
      <c r="I10" s="130"/>
      <c r="J10" s="130"/>
    </row>
    <row r="11" spans="1:15" ht="60" customHeight="1" thickTop="1" thickBot="1">
      <c r="A11" s="682" t="s">
        <v>141</v>
      </c>
      <c r="B11" s="683"/>
      <c r="C11" s="683"/>
      <c r="D11" s="683"/>
      <c r="E11" s="684"/>
      <c r="F11" s="685">
        <f>MIN(G9,H9)</f>
        <v>0</v>
      </c>
      <c r="G11" s="686"/>
      <c r="H11" s="130"/>
      <c r="I11" s="130"/>
      <c r="J11" s="130"/>
    </row>
    <row r="12" spans="1:15" ht="20.100000000000001" customHeight="1" thickTop="1"/>
    <row r="13" spans="1:15" ht="20.100000000000001" customHeight="1">
      <c r="A13" s="1" t="s">
        <v>128</v>
      </c>
    </row>
    <row r="14" spans="1:15" ht="20.100000000000001" customHeight="1"/>
    <row r="15" spans="1:15" ht="20.100000000000001" customHeight="1"/>
    <row r="16" spans="1:15" ht="20.100000000000001" customHeight="1"/>
    <row r="17" spans="12:13" ht="20.100000000000001" customHeight="1"/>
    <row r="18" spans="12:13" ht="20.100000000000001" customHeight="1">
      <c r="L18" s="1" t="s">
        <v>328</v>
      </c>
      <c r="M18" s="1">
        <v>6660000</v>
      </c>
    </row>
    <row r="19" spans="12:13" ht="20.100000000000001" customHeight="1">
      <c r="L19" s="1" t="s">
        <v>329</v>
      </c>
      <c r="M19" s="1">
        <v>9990000</v>
      </c>
    </row>
    <row r="20" spans="12:13" ht="20.100000000000001" customHeight="1">
      <c r="L20" s="1" t="s">
        <v>330</v>
      </c>
      <c r="M20" s="1">
        <v>16650000</v>
      </c>
    </row>
    <row r="21" spans="12:13">
      <c r="L21" s="1" t="s">
        <v>331</v>
      </c>
      <c r="M21" s="1">
        <v>20000000</v>
      </c>
    </row>
    <row r="22" spans="12:13">
      <c r="L22" s="1" t="s">
        <v>332</v>
      </c>
      <c r="M22" s="1">
        <v>2000000</v>
      </c>
    </row>
    <row r="23" spans="12:13">
      <c r="L23" s="1" t="s">
        <v>333</v>
      </c>
      <c r="M23" s="1">
        <v>3000000</v>
      </c>
    </row>
    <row r="24" spans="12:13">
      <c r="L24" s="1" t="s">
        <v>334</v>
      </c>
      <c r="M24" s="1">
        <v>5000000</v>
      </c>
    </row>
    <row r="25" spans="12:13">
      <c r="L25" s="1" t="s">
        <v>335</v>
      </c>
      <c r="M25" s="1">
        <v>6000000</v>
      </c>
    </row>
    <row r="26" spans="12:13">
      <c r="L26" s="1" t="s">
        <v>336</v>
      </c>
      <c r="M26" s="1">
        <v>5600000</v>
      </c>
    </row>
    <row r="27" spans="12:13">
      <c r="L27" s="1" t="s">
        <v>337</v>
      </c>
      <c r="M27" s="1">
        <v>8400000</v>
      </c>
    </row>
    <row r="28" spans="12:13">
      <c r="L28" s="1" t="s">
        <v>338</v>
      </c>
      <c r="M28" s="1">
        <v>14000000</v>
      </c>
    </row>
    <row r="29" spans="12:13">
      <c r="L29" s="1" t="s">
        <v>339</v>
      </c>
      <c r="M29" s="1">
        <v>16800000</v>
      </c>
    </row>
    <row r="30" spans="12:13">
      <c r="L30" s="1" t="s">
        <v>340</v>
      </c>
      <c r="M30" s="1">
        <v>2000000</v>
      </c>
    </row>
    <row r="31" spans="12:13">
      <c r="L31" s="1" t="s">
        <v>341</v>
      </c>
      <c r="M31" s="1">
        <v>3000000</v>
      </c>
    </row>
    <row r="32" spans="12:13">
      <c r="L32" s="1" t="s">
        <v>342</v>
      </c>
      <c r="M32" s="1">
        <v>5000000</v>
      </c>
    </row>
    <row r="33" spans="12:13">
      <c r="L33" s="1" t="s">
        <v>343</v>
      </c>
      <c r="M33" s="1">
        <v>6000000</v>
      </c>
    </row>
    <row r="34" spans="12:13">
      <c r="L34" s="1" t="s">
        <v>344</v>
      </c>
      <c r="M34" s="1">
        <v>1500000</v>
      </c>
    </row>
    <row r="35" spans="12:13">
      <c r="L35" s="1" t="s">
        <v>345</v>
      </c>
      <c r="M35" s="1">
        <v>1900000</v>
      </c>
    </row>
    <row r="36" spans="12:13">
      <c r="L36" s="1" t="s">
        <v>346</v>
      </c>
      <c r="M36" s="1">
        <v>6000000</v>
      </c>
    </row>
    <row r="37" spans="12:13">
      <c r="L37" s="1" t="s">
        <v>347</v>
      </c>
      <c r="M37" s="1">
        <v>7000000</v>
      </c>
    </row>
    <row r="38" spans="12:13">
      <c r="L38" s="1" t="s">
        <v>348</v>
      </c>
      <c r="M38" s="1">
        <v>8000000</v>
      </c>
    </row>
    <row r="39" spans="12:13">
      <c r="L39" s="1" t="s">
        <v>349</v>
      </c>
      <c r="M39" s="1">
        <v>980000</v>
      </c>
    </row>
    <row r="40" spans="12:13">
      <c r="L40" s="1" t="s">
        <v>350</v>
      </c>
      <c r="M40" s="1">
        <v>1440000</v>
      </c>
    </row>
    <row r="41" spans="12:13">
      <c r="L41" s="1" t="s">
        <v>351</v>
      </c>
      <c r="M41" s="1">
        <v>2000000</v>
      </c>
    </row>
    <row r="42" spans="12:13">
      <c r="L42" s="1" t="s">
        <v>352</v>
      </c>
      <c r="M42" s="1">
        <v>1500000</v>
      </c>
    </row>
    <row r="43" spans="12:13">
      <c r="L43" s="1" t="s">
        <v>353</v>
      </c>
      <c r="M43" s="1">
        <v>1500000</v>
      </c>
    </row>
    <row r="44" spans="12:13">
      <c r="L44" s="1" t="s">
        <v>354</v>
      </c>
      <c r="M44" s="1">
        <v>1500000</v>
      </c>
    </row>
    <row r="45" spans="12:13">
      <c r="L45" s="1" t="s">
        <v>355</v>
      </c>
      <c r="M45" s="1">
        <v>1500000</v>
      </c>
    </row>
  </sheetData>
  <mergeCells count="6">
    <mergeCell ref="H2:I2"/>
    <mergeCell ref="H3:I3"/>
    <mergeCell ref="A5:I5"/>
    <mergeCell ref="A11:E11"/>
    <mergeCell ref="F11:G11"/>
    <mergeCell ref="H4:I4"/>
  </mergeCells>
  <phoneticPr fontId="6"/>
  <dataValidations count="2">
    <dataValidation type="list" allowBlank="1" showInputMessage="1" showErrorMessage="1" sqref="E3:F3 J3" xr:uid="{00000000-0002-0000-1000-000000000000}">
      <formula1>$L$3:$L$4</formula1>
    </dataValidation>
    <dataValidation type="list" allowBlank="1" showInputMessage="1" showErrorMessage="1" sqref="H3:I3" xr:uid="{00000000-0002-0000-1000-000001000000}">
      <formula1>$L$17:$L$45</formula1>
    </dataValidation>
  </dataValidations>
  <printOptions horizontalCentered="1"/>
  <pageMargins left="0.94488188976377963" right="0.94488188976377963" top="0.86614173228346458" bottom="0.86614173228346458" header="0.11811023622047245" footer="0.11811023622047245"/>
  <pageSetup paperSize="9" scale="6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B1:K50"/>
  <sheetViews>
    <sheetView showGridLines="0" showZeros="0" view="pageBreakPreview" zoomScaleNormal="100" zoomScaleSheetLayoutView="100" workbookViewId="0">
      <selection activeCell="J1" sqref="J1"/>
    </sheetView>
  </sheetViews>
  <sheetFormatPr defaultColWidth="9" defaultRowHeight="13.5"/>
  <cols>
    <col min="1" max="1" width="1.5" style="1" customWidth="1"/>
    <col min="2" max="2" width="15.625" style="1" customWidth="1"/>
    <col min="3" max="3" width="50.625" style="1" customWidth="1"/>
    <col min="4" max="6" width="12.625" style="1" customWidth="1"/>
    <col min="7" max="7" width="18.375" style="1" bestFit="1" customWidth="1"/>
    <col min="8" max="9" width="9" style="1"/>
    <col min="10" max="10" width="32" style="1" customWidth="1"/>
    <col min="11" max="11" width="9" style="1" customWidth="1"/>
    <col min="12" max="16384" width="9" style="1"/>
  </cols>
  <sheetData>
    <row r="1" spans="2:11" ht="18" customHeight="1">
      <c r="B1" s="1" t="s">
        <v>490</v>
      </c>
      <c r="K1" s="1" t="s">
        <v>16</v>
      </c>
    </row>
    <row r="2" spans="2:11" ht="18" customHeight="1">
      <c r="D2" s="60" t="s">
        <v>61</v>
      </c>
      <c r="E2" s="696">
        <f>'別紙3-1-1「ロボット実績調書」'!H2</f>
        <v>0</v>
      </c>
      <c r="F2" s="696"/>
      <c r="G2" s="696"/>
      <c r="K2" s="1" t="s">
        <v>17</v>
      </c>
    </row>
    <row r="3" spans="2:11" ht="18" customHeight="1">
      <c r="D3" s="60" t="s">
        <v>149</v>
      </c>
      <c r="E3" s="696">
        <f>'別紙3-1-1「ロボット実績調書」'!H3</f>
        <v>0</v>
      </c>
      <c r="F3" s="696"/>
      <c r="G3" s="696"/>
      <c r="K3" s="1" t="s">
        <v>18</v>
      </c>
    </row>
    <row r="4" spans="2:11" ht="18" customHeight="1">
      <c r="D4" s="60" t="s">
        <v>60</v>
      </c>
      <c r="E4" s="696">
        <f>'別紙3-1-1「ロボット実績調書」'!H4</f>
        <v>0</v>
      </c>
      <c r="F4" s="696"/>
      <c r="G4" s="696"/>
      <c r="K4" s="1" t="s">
        <v>19</v>
      </c>
    </row>
    <row r="5" spans="2:11">
      <c r="K5" s="1" t="s">
        <v>62</v>
      </c>
    </row>
    <row r="6" spans="2:11" ht="18" customHeight="1">
      <c r="B6" s="681" t="s">
        <v>117</v>
      </c>
      <c r="C6" s="697"/>
      <c r="D6" s="697"/>
      <c r="E6" s="697"/>
      <c r="F6" s="697"/>
      <c r="G6" s="697"/>
      <c r="K6" s="1" t="s">
        <v>20</v>
      </c>
    </row>
    <row r="7" spans="2:11" ht="15" customHeight="1">
      <c r="B7" s="697"/>
      <c r="C7" s="697"/>
      <c r="D7" s="697"/>
      <c r="E7" s="697"/>
      <c r="F7" s="697"/>
      <c r="G7" s="697"/>
    </row>
    <row r="8" spans="2:11" ht="3.75" customHeight="1">
      <c r="B8" s="131"/>
      <c r="C8" s="131"/>
      <c r="D8" s="131"/>
      <c r="E8" s="131"/>
      <c r="F8" s="131"/>
      <c r="G8" s="131"/>
    </row>
    <row r="9" spans="2:11" ht="18" customHeight="1">
      <c r="B9" s="1" t="s">
        <v>146</v>
      </c>
      <c r="C9" s="132"/>
      <c r="K9" s="1" t="s">
        <v>18</v>
      </c>
    </row>
    <row r="10" spans="2:11" ht="18" customHeight="1">
      <c r="B10" s="1" t="s">
        <v>113</v>
      </c>
      <c r="C10" s="132"/>
      <c r="K10" s="1" t="s">
        <v>19</v>
      </c>
    </row>
    <row r="11" spans="2:11" ht="18" customHeight="1">
      <c r="B11" s="30" t="s">
        <v>118</v>
      </c>
      <c r="C11" s="30" t="s">
        <v>15</v>
      </c>
      <c r="D11" s="30" t="s">
        <v>119</v>
      </c>
      <c r="E11" s="30" t="s">
        <v>14</v>
      </c>
      <c r="F11" s="30" t="s">
        <v>10</v>
      </c>
      <c r="G11" s="30" t="s">
        <v>120</v>
      </c>
      <c r="K11" s="1" t="s">
        <v>20</v>
      </c>
    </row>
    <row r="12" spans="2:11" ht="18" customHeight="1">
      <c r="B12" s="210"/>
      <c r="C12" s="210"/>
      <c r="D12" s="211"/>
      <c r="E12" s="212"/>
      <c r="F12" s="213"/>
      <c r="G12" s="212">
        <f>E12*F12</f>
        <v>0</v>
      </c>
    </row>
    <row r="13" spans="2:11" ht="18" customHeight="1" thickBot="1">
      <c r="B13" s="210"/>
      <c r="C13" s="214"/>
      <c r="D13" s="215"/>
      <c r="E13" s="216"/>
      <c r="F13" s="217"/>
      <c r="G13" s="216">
        <f>E13*F13</f>
        <v>0</v>
      </c>
    </row>
    <row r="14" spans="2:11" ht="18" customHeight="1" thickTop="1">
      <c r="B14" s="690" t="s">
        <v>100</v>
      </c>
      <c r="C14" s="691"/>
      <c r="D14" s="691"/>
      <c r="E14" s="691"/>
      <c r="F14" s="692"/>
      <c r="G14" s="53">
        <f>+SUM(G12:G13)</f>
        <v>0</v>
      </c>
    </row>
    <row r="15" spans="2:11" ht="9" customHeight="1">
      <c r="B15" s="4"/>
      <c r="C15" s="4"/>
      <c r="D15" s="4"/>
      <c r="E15" s="4"/>
      <c r="F15" s="4"/>
      <c r="G15" s="4"/>
    </row>
    <row r="16" spans="2:11" ht="18" customHeight="1">
      <c r="B16" s="1" t="s">
        <v>145</v>
      </c>
      <c r="C16" s="132"/>
    </row>
    <row r="17" spans="2:7" ht="18" customHeight="1">
      <c r="B17" s="30" t="s">
        <v>118</v>
      </c>
      <c r="C17" s="30" t="s">
        <v>15</v>
      </c>
      <c r="D17" s="30" t="s">
        <v>119</v>
      </c>
      <c r="E17" s="30" t="s">
        <v>14</v>
      </c>
      <c r="F17" s="30" t="s">
        <v>10</v>
      </c>
      <c r="G17" s="30" t="s">
        <v>120</v>
      </c>
    </row>
    <row r="18" spans="2:7" ht="18" customHeight="1">
      <c r="B18" s="210"/>
      <c r="C18" s="210"/>
      <c r="D18" s="211"/>
      <c r="E18" s="212"/>
      <c r="F18" s="213"/>
      <c r="G18" s="212">
        <f>E18*F18</f>
        <v>0</v>
      </c>
    </row>
    <row r="19" spans="2:7" ht="18" customHeight="1" thickBot="1">
      <c r="B19" s="210"/>
      <c r="C19" s="214"/>
      <c r="D19" s="215"/>
      <c r="E19" s="216"/>
      <c r="F19" s="217"/>
      <c r="G19" s="216">
        <f>E19*F19</f>
        <v>0</v>
      </c>
    </row>
    <row r="20" spans="2:7" ht="18" customHeight="1" thickTop="1">
      <c r="B20" s="690" t="s">
        <v>102</v>
      </c>
      <c r="C20" s="691"/>
      <c r="D20" s="691"/>
      <c r="E20" s="691"/>
      <c r="F20" s="692"/>
      <c r="G20" s="53">
        <f>+SUM(G18:G19)</f>
        <v>0</v>
      </c>
    </row>
    <row r="21" spans="2:7" ht="9.75" customHeight="1">
      <c r="B21" s="4"/>
      <c r="C21" s="4"/>
      <c r="D21" s="4"/>
      <c r="E21" s="4"/>
      <c r="F21" s="4"/>
      <c r="G21" s="4"/>
    </row>
    <row r="22" spans="2:7" ht="18" customHeight="1">
      <c r="B22" s="1" t="s">
        <v>114</v>
      </c>
      <c r="C22" s="132"/>
    </row>
    <row r="23" spans="2:7" ht="18" customHeight="1">
      <c r="B23" s="30" t="s">
        <v>118</v>
      </c>
      <c r="C23" s="30" t="s">
        <v>15</v>
      </c>
      <c r="D23" s="30" t="s">
        <v>119</v>
      </c>
      <c r="E23" s="30" t="s">
        <v>14</v>
      </c>
      <c r="F23" s="30" t="s">
        <v>10</v>
      </c>
      <c r="G23" s="30" t="s">
        <v>120</v>
      </c>
    </row>
    <row r="24" spans="2:7" ht="18" customHeight="1">
      <c r="B24" s="210"/>
      <c r="C24" s="210"/>
      <c r="D24" s="211"/>
      <c r="E24" s="212"/>
      <c r="F24" s="213"/>
      <c r="G24" s="212">
        <f>E24*F24</f>
        <v>0</v>
      </c>
    </row>
    <row r="25" spans="2:7" ht="18" customHeight="1" thickBot="1">
      <c r="B25" s="210"/>
      <c r="C25" s="214"/>
      <c r="D25" s="215"/>
      <c r="E25" s="216"/>
      <c r="F25" s="217"/>
      <c r="G25" s="216">
        <f>E25*F25</f>
        <v>0</v>
      </c>
    </row>
    <row r="26" spans="2:7" ht="18" customHeight="1" thickTop="1">
      <c r="B26" s="690" t="s">
        <v>112</v>
      </c>
      <c r="C26" s="691"/>
      <c r="D26" s="691"/>
      <c r="E26" s="691"/>
      <c r="F26" s="692"/>
      <c r="G26" s="53">
        <f>+SUM(G24:G25)</f>
        <v>0</v>
      </c>
    </row>
    <row r="27" spans="2:7" ht="18" customHeight="1">
      <c r="B27" s="4"/>
      <c r="C27" s="4"/>
      <c r="D27" s="4"/>
      <c r="E27" s="4"/>
      <c r="F27" s="4"/>
      <c r="G27" s="75"/>
    </row>
    <row r="28" spans="2:7" ht="18" customHeight="1">
      <c r="B28" s="1" t="s">
        <v>147</v>
      </c>
      <c r="C28" s="132"/>
    </row>
    <row r="29" spans="2:7" ht="18" customHeight="1">
      <c r="B29" s="30" t="s">
        <v>118</v>
      </c>
      <c r="C29" s="30" t="s">
        <v>15</v>
      </c>
      <c r="D29" s="30" t="s">
        <v>119</v>
      </c>
      <c r="E29" s="30" t="s">
        <v>14</v>
      </c>
      <c r="F29" s="30" t="s">
        <v>10</v>
      </c>
      <c r="G29" s="30" t="s">
        <v>120</v>
      </c>
    </row>
    <row r="30" spans="2:7" ht="18" customHeight="1">
      <c r="B30" s="210"/>
      <c r="C30" s="210"/>
      <c r="D30" s="211"/>
      <c r="E30" s="212"/>
      <c r="F30" s="213"/>
      <c r="G30" s="212">
        <f>E30*F30</f>
        <v>0</v>
      </c>
    </row>
    <row r="31" spans="2:7" ht="18" customHeight="1">
      <c r="B31" s="210"/>
      <c r="C31" s="210"/>
      <c r="D31" s="211"/>
      <c r="E31" s="212"/>
      <c r="F31" s="213"/>
      <c r="G31" s="212"/>
    </row>
    <row r="32" spans="2:7" ht="18" customHeight="1">
      <c r="B32" s="210"/>
      <c r="C32" s="210"/>
      <c r="D32" s="211"/>
      <c r="E32" s="212"/>
      <c r="F32" s="213"/>
      <c r="G32" s="212"/>
    </row>
    <row r="33" spans="2:10" ht="18" customHeight="1">
      <c r="B33" s="210"/>
      <c r="C33" s="210"/>
      <c r="D33" s="211"/>
      <c r="E33" s="212"/>
      <c r="F33" s="213"/>
      <c r="G33" s="212"/>
    </row>
    <row r="34" spans="2:10" ht="18" customHeight="1">
      <c r="B34" s="210"/>
      <c r="C34" s="210"/>
      <c r="D34" s="211"/>
      <c r="E34" s="212"/>
      <c r="F34" s="213"/>
      <c r="G34" s="212"/>
    </row>
    <row r="35" spans="2:10" ht="18" customHeight="1">
      <c r="B35" s="210"/>
      <c r="C35" s="210"/>
      <c r="D35" s="211"/>
      <c r="E35" s="212"/>
      <c r="F35" s="213"/>
      <c r="G35" s="212"/>
    </row>
    <row r="36" spans="2:10" ht="18" customHeight="1">
      <c r="B36" s="210"/>
      <c r="C36" s="210"/>
      <c r="D36" s="211"/>
      <c r="E36" s="212"/>
      <c r="F36" s="213"/>
      <c r="G36" s="212"/>
    </row>
    <row r="37" spans="2:10" ht="18" customHeight="1">
      <c r="B37" s="210"/>
      <c r="C37" s="210"/>
      <c r="D37" s="211"/>
      <c r="E37" s="212"/>
      <c r="F37" s="213"/>
      <c r="G37" s="212"/>
    </row>
    <row r="38" spans="2:10" ht="18" customHeight="1">
      <c r="B38" s="210"/>
      <c r="C38" s="210"/>
      <c r="D38" s="211"/>
      <c r="E38" s="212"/>
      <c r="F38" s="213"/>
      <c r="G38" s="212">
        <f>E38*F38</f>
        <v>0</v>
      </c>
    </row>
    <row r="39" spans="2:10" ht="18" customHeight="1" thickBot="1">
      <c r="B39" s="210"/>
      <c r="C39" s="214"/>
      <c r="D39" s="215"/>
      <c r="E39" s="216"/>
      <c r="F39" s="217"/>
      <c r="G39" s="216">
        <f>E39*F39</f>
        <v>0</v>
      </c>
    </row>
    <row r="40" spans="2:10" ht="18" customHeight="1" thickTop="1">
      <c r="B40" s="690" t="s">
        <v>148</v>
      </c>
      <c r="C40" s="691"/>
      <c r="D40" s="691"/>
      <c r="E40" s="691"/>
      <c r="F40" s="692"/>
      <c r="G40" s="53">
        <f>+SUM(G30:G39)</f>
        <v>0</v>
      </c>
    </row>
    <row r="41" spans="2:10" ht="18" customHeight="1">
      <c r="B41" s="4"/>
      <c r="C41" s="4"/>
      <c r="D41" s="4"/>
      <c r="E41" s="4"/>
      <c r="F41" s="4"/>
      <c r="G41" s="4"/>
    </row>
    <row r="42" spans="2:10" ht="18" customHeight="1">
      <c r="B42" s="1" t="s">
        <v>150</v>
      </c>
      <c r="C42" s="132"/>
    </row>
    <row r="43" spans="2:10" ht="18" customHeight="1">
      <c r="B43" s="30" t="s">
        <v>118</v>
      </c>
      <c r="C43" s="30" t="s">
        <v>15</v>
      </c>
      <c r="D43" s="30" t="s">
        <v>119</v>
      </c>
      <c r="E43" s="30" t="s">
        <v>14</v>
      </c>
      <c r="F43" s="30" t="s">
        <v>10</v>
      </c>
      <c r="G43" s="30" t="s">
        <v>120</v>
      </c>
    </row>
    <row r="44" spans="2:10" ht="18" customHeight="1" thickBot="1">
      <c r="B44" s="210"/>
      <c r="C44" s="214"/>
      <c r="D44" s="215"/>
      <c r="E44" s="216"/>
      <c r="F44" s="217"/>
      <c r="G44" s="216">
        <f>E44*F44</f>
        <v>0</v>
      </c>
    </row>
    <row r="45" spans="2:10" ht="18" customHeight="1" thickTop="1">
      <c r="B45" s="690" t="s">
        <v>151</v>
      </c>
      <c r="C45" s="691"/>
      <c r="D45" s="691"/>
      <c r="E45" s="691"/>
      <c r="F45" s="692"/>
      <c r="G45" s="53">
        <f>+G44</f>
        <v>0</v>
      </c>
    </row>
    <row r="46" spans="2:10" ht="15" customHeight="1">
      <c r="B46" s="131"/>
      <c r="C46" s="131"/>
      <c r="D46" s="131"/>
      <c r="E46" s="131"/>
      <c r="F46" s="131"/>
      <c r="G46" s="131"/>
    </row>
    <row r="47" spans="2:10" ht="18" customHeight="1" thickBot="1">
      <c r="B47" s="4"/>
      <c r="C47" s="4"/>
      <c r="D47" s="4"/>
      <c r="E47" s="4"/>
      <c r="F47" s="4"/>
      <c r="G47" s="30" t="s">
        <v>120</v>
      </c>
    </row>
    <row r="48" spans="2:10" ht="18" customHeight="1" thickTop="1" thickBot="1">
      <c r="B48" s="693" t="s">
        <v>152</v>
      </c>
      <c r="C48" s="694"/>
      <c r="D48" s="694"/>
      <c r="E48" s="694"/>
      <c r="F48" s="695"/>
      <c r="G48" s="54">
        <f>G14+G19+G26+G40+G45</f>
        <v>0</v>
      </c>
    </row>
    <row r="49" spans="2:2" ht="18" customHeight="1" thickTop="1">
      <c r="B49" s="1" t="s">
        <v>111</v>
      </c>
    </row>
    <row r="50" spans="2:2">
      <c r="B50" s="1" t="s">
        <v>101</v>
      </c>
    </row>
  </sheetData>
  <mergeCells count="10">
    <mergeCell ref="B40:F40"/>
    <mergeCell ref="B45:F45"/>
    <mergeCell ref="B48:F48"/>
    <mergeCell ref="B26:F26"/>
    <mergeCell ref="E2:G2"/>
    <mergeCell ref="E3:G3"/>
    <mergeCell ref="E4:G4"/>
    <mergeCell ref="B6:G7"/>
    <mergeCell ref="B14:F14"/>
    <mergeCell ref="B20:F20"/>
  </mergeCells>
  <phoneticPr fontId="6"/>
  <dataValidations count="3">
    <dataValidation type="list" allowBlank="1" showInputMessage="1" showErrorMessage="1" sqref="B12:B13 B18:B19 B24:B25 B30:B39" xr:uid="{00000000-0002-0000-1200-000000000000}">
      <formula1>$K$1:$K$6</formula1>
    </dataValidation>
    <dataValidation type="list" allowBlank="1" showInputMessage="1" showErrorMessage="1" sqref="B44" xr:uid="{00000000-0002-0000-1200-000001000000}">
      <formula1>$K$9:$K$11</formula1>
    </dataValidation>
    <dataValidation type="list" allowBlank="1" showInputMessage="1" showErrorMessage="1" sqref="C44" xr:uid="{00000000-0002-0000-1200-000002000000}">
      <formula1>"システム選定について,システム活用による業務改善について,システム選定とシステム活用による業務改善について"</formula1>
    </dataValidation>
  </dataValidations>
  <printOptions horizontalCentered="1"/>
  <pageMargins left="0.94488188976377963" right="0.94488188976377963" top="0.86614173228346458" bottom="0.34" header="0.11811023622047245" footer="0.11811023622047245"/>
  <pageSetup paperSize="9" scale="6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1EFD-6A0A-4492-88E6-642540482A3D}">
  <sheetPr>
    <tabColor rgb="FFFFFF00"/>
  </sheetPr>
  <dimension ref="A1:M96"/>
  <sheetViews>
    <sheetView view="pageBreakPreview" zoomScale="85" zoomScaleNormal="100" zoomScaleSheetLayoutView="85" workbookViewId="0">
      <selection activeCell="J1" sqref="J1"/>
    </sheetView>
  </sheetViews>
  <sheetFormatPr defaultColWidth="9" defaultRowHeight="13.5"/>
  <cols>
    <col min="1" max="1" width="3.375" style="85" customWidth="1"/>
    <col min="2" max="2" width="13.5" style="85" customWidth="1"/>
    <col min="3" max="3" width="29.75" style="85" customWidth="1"/>
    <col min="4" max="5" width="15.5" style="85" customWidth="1"/>
    <col min="6" max="6" width="2.125" style="85" customWidth="1"/>
    <col min="7" max="7" width="3.125" style="85" customWidth="1"/>
    <col min="8" max="8" width="10.875" style="85" customWidth="1"/>
    <col min="9" max="9" width="3.625" style="85" customWidth="1"/>
    <col min="10" max="12" width="13.875" style="85" customWidth="1"/>
    <col min="13" max="13" width="2.25" style="85" customWidth="1"/>
    <col min="14" max="16384" width="9" style="85"/>
  </cols>
  <sheetData>
    <row r="1" spans="1:13" ht="17.25">
      <c r="A1" s="147" t="s">
        <v>491</v>
      </c>
      <c r="B1" s="84"/>
      <c r="C1" s="83"/>
      <c r="D1" s="83"/>
      <c r="E1" s="83"/>
      <c r="F1" s="83"/>
      <c r="G1" s="83"/>
      <c r="H1" s="83"/>
      <c r="I1" s="83"/>
      <c r="J1" s="83"/>
      <c r="K1" s="83"/>
      <c r="L1" s="83"/>
      <c r="M1" s="83"/>
    </row>
    <row r="2" spans="1:13" ht="48.75" customHeight="1">
      <c r="A2" s="759" t="s">
        <v>310</v>
      </c>
      <c r="B2" s="760"/>
      <c r="C2" s="760"/>
      <c r="D2" s="760"/>
      <c r="E2" s="760"/>
      <c r="F2" s="760"/>
      <c r="G2" s="760"/>
      <c r="H2" s="760"/>
      <c r="I2" s="760"/>
      <c r="J2" s="760"/>
      <c r="K2" s="760"/>
      <c r="L2" s="760"/>
      <c r="M2" s="760"/>
    </row>
    <row r="3" spans="1:13" ht="18" customHeight="1">
      <c r="A3" s="83"/>
      <c r="B3" s="148" t="s">
        <v>263</v>
      </c>
      <c r="C3" s="149"/>
      <c r="D3" s="149"/>
      <c r="E3" s="149"/>
      <c r="F3" s="149"/>
      <c r="G3" s="149"/>
      <c r="H3" s="149"/>
      <c r="I3" s="149"/>
      <c r="J3" s="149"/>
      <c r="K3" s="83"/>
      <c r="L3" s="83"/>
      <c r="M3" s="83"/>
    </row>
    <row r="4" spans="1:13" ht="18.75">
      <c r="A4" s="83"/>
      <c r="B4" s="150"/>
      <c r="C4" s="150"/>
      <c r="D4" s="150"/>
      <c r="E4" s="150"/>
      <c r="F4" s="150"/>
      <c r="G4" s="150"/>
      <c r="I4" s="761"/>
      <c r="J4" s="761"/>
      <c r="K4" s="151" t="s">
        <v>226</v>
      </c>
      <c r="L4" s="152"/>
      <c r="M4" s="83"/>
    </row>
    <row r="5" spans="1:13" ht="15" thickBot="1">
      <c r="A5" s="83"/>
      <c r="B5" s="153" t="s">
        <v>153</v>
      </c>
      <c r="C5" s="83"/>
      <c r="D5" s="83"/>
      <c r="E5" s="83"/>
      <c r="F5" s="83"/>
      <c r="G5" s="83"/>
      <c r="H5" s="83"/>
      <c r="I5" s="83"/>
      <c r="J5" s="83"/>
      <c r="K5" s="83"/>
      <c r="L5" s="83"/>
      <c r="M5" s="83"/>
    </row>
    <row r="6" spans="1:13" ht="17.25" customHeight="1">
      <c r="A6" s="83"/>
      <c r="B6" s="154" t="s">
        <v>154</v>
      </c>
      <c r="C6" s="762"/>
      <c r="D6" s="763"/>
      <c r="E6" s="763"/>
      <c r="F6" s="763"/>
      <c r="G6" s="763"/>
      <c r="H6" s="763"/>
      <c r="I6" s="763"/>
      <c r="J6" s="764"/>
      <c r="K6" s="83"/>
      <c r="L6" s="83"/>
      <c r="M6" s="83"/>
    </row>
    <row r="7" spans="1:13" ht="23.1" customHeight="1">
      <c r="A7" s="83"/>
      <c r="B7" s="96" t="s">
        <v>4</v>
      </c>
      <c r="C7" s="765"/>
      <c r="D7" s="766"/>
      <c r="E7" s="766"/>
      <c r="F7" s="766"/>
      <c r="G7" s="766"/>
      <c r="H7" s="766"/>
      <c r="I7" s="766"/>
      <c r="J7" s="767"/>
      <c r="K7" s="83"/>
      <c r="L7" s="83"/>
      <c r="M7" s="83"/>
    </row>
    <row r="8" spans="1:13" ht="17.25" customHeight="1">
      <c r="A8" s="83"/>
      <c r="B8" s="155" t="s">
        <v>154</v>
      </c>
      <c r="C8" s="768"/>
      <c r="D8" s="769"/>
      <c r="E8" s="769"/>
      <c r="F8" s="769"/>
      <c r="G8" s="769"/>
      <c r="H8" s="769"/>
      <c r="I8" s="769"/>
      <c r="J8" s="770"/>
      <c r="K8" s="83"/>
      <c r="L8" s="83"/>
      <c r="M8" s="83"/>
    </row>
    <row r="9" spans="1:13" ht="23.1" customHeight="1">
      <c r="A9" s="83"/>
      <c r="B9" s="96" t="s">
        <v>155</v>
      </c>
      <c r="C9" s="756"/>
      <c r="D9" s="757"/>
      <c r="E9" s="757"/>
      <c r="F9" s="757"/>
      <c r="G9" s="757"/>
      <c r="H9" s="757"/>
      <c r="I9" s="757"/>
      <c r="J9" s="758"/>
      <c r="K9" s="83"/>
      <c r="L9" s="83"/>
      <c r="M9" s="83"/>
    </row>
    <row r="10" spans="1:13" ht="23.1" customHeight="1">
      <c r="A10" s="83"/>
      <c r="B10" s="744" t="s">
        <v>264</v>
      </c>
      <c r="C10" s="745"/>
      <c r="D10" s="745"/>
      <c r="E10" s="745"/>
      <c r="F10" s="745"/>
      <c r="G10" s="745"/>
      <c r="H10" s="745"/>
      <c r="I10" s="745"/>
      <c r="J10" s="746"/>
      <c r="K10" s="83"/>
      <c r="L10" s="83"/>
      <c r="M10" s="83"/>
    </row>
    <row r="11" spans="1:13" ht="23.1" customHeight="1">
      <c r="A11" s="83"/>
      <c r="B11" s="747"/>
      <c r="C11" s="748"/>
      <c r="D11" s="748"/>
      <c r="E11" s="748"/>
      <c r="F11" s="748"/>
      <c r="G11" s="748"/>
      <c r="H11" s="748"/>
      <c r="I11" s="748"/>
      <c r="J11" s="749"/>
      <c r="K11" s="83"/>
      <c r="L11" s="83"/>
      <c r="M11" s="83"/>
    </row>
    <row r="12" spans="1:13" ht="23.1" customHeight="1">
      <c r="A12" s="83"/>
      <c r="B12" s="750" t="s">
        <v>311</v>
      </c>
      <c r="C12" s="751"/>
      <c r="D12" s="751"/>
      <c r="E12" s="751"/>
      <c r="F12" s="751"/>
      <c r="G12" s="751"/>
      <c r="H12" s="751"/>
      <c r="I12" s="751"/>
      <c r="J12" s="752"/>
      <c r="K12" s="83"/>
      <c r="L12" s="83"/>
      <c r="M12" s="83"/>
    </row>
    <row r="13" spans="1:13" ht="23.1" customHeight="1" thickBot="1">
      <c r="A13" s="83"/>
      <c r="B13" s="753"/>
      <c r="C13" s="754"/>
      <c r="D13" s="754"/>
      <c r="E13" s="754"/>
      <c r="F13" s="754"/>
      <c r="G13" s="754"/>
      <c r="H13" s="754"/>
      <c r="I13" s="754"/>
      <c r="J13" s="755"/>
      <c r="K13" s="83"/>
      <c r="L13" s="83"/>
      <c r="M13" s="83"/>
    </row>
    <row r="14" spans="1:13" ht="23.1" customHeight="1">
      <c r="A14" s="83"/>
      <c r="B14" s="156"/>
      <c r="C14" s="156"/>
      <c r="D14" s="156"/>
      <c r="E14" s="156"/>
      <c r="F14" s="156"/>
      <c r="G14" s="156"/>
      <c r="H14" s="156"/>
      <c r="I14" s="156"/>
      <c r="J14" s="156"/>
      <c r="K14" s="83"/>
      <c r="L14" s="83"/>
      <c r="M14" s="83"/>
    </row>
    <row r="15" spans="1:13" ht="18.75" customHeight="1">
      <c r="A15" s="83"/>
      <c r="B15" s="83" t="s">
        <v>265</v>
      </c>
      <c r="C15" s="156"/>
      <c r="D15" s="156"/>
      <c r="E15" s="156"/>
      <c r="F15" s="156"/>
      <c r="G15" s="156"/>
      <c r="H15" s="156"/>
      <c r="I15" s="156"/>
      <c r="J15" s="156"/>
      <c r="K15" s="83"/>
      <c r="L15" s="83"/>
      <c r="M15" s="83"/>
    </row>
    <row r="16" spans="1:13" ht="18.75" customHeight="1">
      <c r="A16" s="83"/>
      <c r="B16" s="86" t="s">
        <v>266</v>
      </c>
      <c r="C16" s="218" t="s">
        <v>158</v>
      </c>
      <c r="D16" s="218" t="s">
        <v>159</v>
      </c>
      <c r="E16" s="218"/>
      <c r="F16" s="218" t="s">
        <v>160</v>
      </c>
      <c r="G16" s="218"/>
      <c r="H16" s="218"/>
      <c r="I16" s="156"/>
      <c r="J16" s="156"/>
      <c r="K16" s="83"/>
      <c r="L16" s="83"/>
      <c r="M16" s="83"/>
    </row>
    <row r="17" spans="1:13" ht="18.75" customHeight="1">
      <c r="A17" s="83"/>
      <c r="B17" s="86"/>
      <c r="C17" s="218" t="s">
        <v>161</v>
      </c>
      <c r="D17" s="218" t="s">
        <v>162</v>
      </c>
      <c r="E17" s="218"/>
      <c r="F17" s="218"/>
      <c r="G17" s="218"/>
      <c r="H17" s="218"/>
      <c r="I17" s="156"/>
      <c r="J17" s="156"/>
      <c r="K17" s="83"/>
      <c r="L17" s="83"/>
      <c r="M17" s="83"/>
    </row>
    <row r="18" spans="1:13" ht="18.75" customHeight="1">
      <c r="A18" s="83"/>
      <c r="B18" s="86"/>
      <c r="C18" s="83"/>
      <c r="D18" s="83"/>
      <c r="E18" s="83"/>
      <c r="F18" s="83"/>
      <c r="G18" s="83"/>
      <c r="H18" s="83"/>
      <c r="I18" s="156"/>
      <c r="J18" s="156"/>
      <c r="K18" s="83"/>
      <c r="L18" s="83"/>
      <c r="M18" s="83"/>
    </row>
    <row r="19" spans="1:13" ht="18.75" customHeight="1">
      <c r="A19" s="83"/>
      <c r="B19" s="224" t="s">
        <v>267</v>
      </c>
      <c r="C19" s="219"/>
      <c r="D19" s="220"/>
      <c r="E19" s="220"/>
      <c r="F19" s="220"/>
      <c r="G19" s="220"/>
      <c r="H19" s="221"/>
      <c r="I19" s="222"/>
      <c r="J19" s="222"/>
      <c r="K19" s="223"/>
      <c r="L19" s="83"/>
      <c r="M19" s="83"/>
    </row>
    <row r="20" spans="1:13" ht="18.75" customHeight="1">
      <c r="A20" s="83"/>
      <c r="B20" s="86"/>
      <c r="C20" s="83"/>
      <c r="D20" s="83"/>
      <c r="E20" s="83"/>
      <c r="F20" s="83"/>
      <c r="G20" s="83"/>
      <c r="H20" s="83"/>
      <c r="I20" s="156"/>
      <c r="J20" s="156"/>
      <c r="K20" s="83"/>
      <c r="L20" s="83"/>
      <c r="M20" s="83"/>
    </row>
    <row r="21" spans="1:13" ht="18.75" customHeight="1">
      <c r="A21" s="83"/>
      <c r="B21" s="83"/>
      <c r="C21" s="83"/>
      <c r="D21" s="88"/>
      <c r="E21" s="88"/>
      <c r="F21" s="88"/>
      <c r="G21" s="88"/>
      <c r="H21" s="88"/>
      <c r="I21" s="83"/>
      <c r="J21" s="83"/>
      <c r="K21" s="83"/>
      <c r="L21" s="83"/>
      <c r="M21" s="83"/>
    </row>
    <row r="22" spans="1:13" ht="18.75" customHeight="1">
      <c r="A22" s="83"/>
      <c r="B22" s="83" t="s">
        <v>268</v>
      </c>
      <c r="C22" s="83"/>
      <c r="D22" s="83"/>
      <c r="E22" s="83"/>
      <c r="F22" s="83"/>
      <c r="G22" s="83"/>
      <c r="H22" s="83"/>
      <c r="I22" s="83"/>
      <c r="J22" s="83"/>
      <c r="K22" s="83"/>
      <c r="L22" s="83"/>
      <c r="M22" s="83"/>
    </row>
    <row r="23" spans="1:13" ht="14.25">
      <c r="A23" s="83"/>
      <c r="B23" s="83" t="s">
        <v>269</v>
      </c>
      <c r="C23" s="83"/>
      <c r="D23" s="157"/>
      <c r="E23" s="83"/>
      <c r="F23" s="83"/>
      <c r="G23" s="83"/>
      <c r="H23" s="83"/>
      <c r="I23" s="83"/>
      <c r="J23" s="83"/>
      <c r="K23" s="83"/>
      <c r="L23" s="83"/>
      <c r="M23" s="83"/>
    </row>
    <row r="24" spans="1:13" ht="18.75" customHeight="1">
      <c r="A24" s="83"/>
      <c r="B24" s="730" t="s">
        <v>163</v>
      </c>
      <c r="C24" s="731"/>
      <c r="D24" s="731" t="s">
        <v>164</v>
      </c>
      <c r="E24" s="734" t="s">
        <v>165</v>
      </c>
      <c r="F24" s="735"/>
      <c r="G24" s="735"/>
      <c r="H24" s="735"/>
      <c r="I24" s="736"/>
      <c r="J24" s="737" t="s">
        <v>270</v>
      </c>
      <c r="K24" s="737" t="s">
        <v>271</v>
      </c>
      <c r="L24" s="737" t="s">
        <v>312</v>
      </c>
      <c r="M24" s="83"/>
    </row>
    <row r="25" spans="1:13" ht="18.75" customHeight="1">
      <c r="A25" s="83"/>
      <c r="B25" s="732"/>
      <c r="C25" s="733"/>
      <c r="D25" s="733"/>
      <c r="E25" s="89" t="s">
        <v>272</v>
      </c>
      <c r="F25" s="740" t="s">
        <v>273</v>
      </c>
      <c r="G25" s="741"/>
      <c r="H25" s="741"/>
      <c r="I25" s="742"/>
      <c r="J25" s="738"/>
      <c r="K25" s="739"/>
      <c r="L25" s="743"/>
      <c r="M25" s="83"/>
    </row>
    <row r="26" spans="1:13">
      <c r="A26" s="83"/>
      <c r="B26" s="720" t="s">
        <v>168</v>
      </c>
      <c r="C26" s="158" t="s">
        <v>169</v>
      </c>
      <c r="D26" s="225"/>
      <c r="E26" s="226"/>
      <c r="F26" s="721">
        <f t="shared" ref="F26:F34" si="0">E26*12</f>
        <v>0</v>
      </c>
      <c r="G26" s="722"/>
      <c r="H26" s="722"/>
      <c r="I26" s="723"/>
      <c r="J26" s="233"/>
      <c r="K26" s="159">
        <f>$D$26*$F$26*$J$26/60</f>
        <v>0</v>
      </c>
      <c r="L26" s="160" t="e">
        <f>($F$26*$J$26/60)/$D$26</f>
        <v>#DIV/0!</v>
      </c>
      <c r="M26" s="83"/>
    </row>
    <row r="27" spans="1:13">
      <c r="A27" s="83"/>
      <c r="B27" s="704"/>
      <c r="C27" s="161" t="s">
        <v>170</v>
      </c>
      <c r="D27" s="227"/>
      <c r="E27" s="228"/>
      <c r="F27" s="709">
        <f t="shared" si="0"/>
        <v>0</v>
      </c>
      <c r="G27" s="710"/>
      <c r="H27" s="710"/>
      <c r="I27" s="711"/>
      <c r="J27" s="234"/>
      <c r="K27" s="162">
        <f>$D$27*$F$27*$J$27/60</f>
        <v>0</v>
      </c>
      <c r="L27" s="163" t="e">
        <f>($F$27*$J$27/60)/$D$27</f>
        <v>#DIV/0!</v>
      </c>
      <c r="M27" s="83"/>
    </row>
    <row r="28" spans="1:13">
      <c r="A28" s="83"/>
      <c r="B28" s="704"/>
      <c r="C28" s="161" t="s">
        <v>171</v>
      </c>
      <c r="D28" s="227"/>
      <c r="E28" s="228"/>
      <c r="F28" s="709">
        <f t="shared" si="0"/>
        <v>0</v>
      </c>
      <c r="G28" s="710"/>
      <c r="H28" s="710"/>
      <c r="I28" s="711"/>
      <c r="J28" s="234"/>
      <c r="K28" s="162">
        <f>$D$28*$F$28*$J$28/60</f>
        <v>0</v>
      </c>
      <c r="L28" s="163" t="e">
        <f>($F$28*$J$28/60)/$D$28</f>
        <v>#DIV/0!</v>
      </c>
      <c r="M28" s="83"/>
    </row>
    <row r="29" spans="1:13">
      <c r="A29" s="83"/>
      <c r="B29" s="704"/>
      <c r="C29" s="161" t="s">
        <v>172</v>
      </c>
      <c r="D29" s="227"/>
      <c r="E29" s="228"/>
      <c r="F29" s="706">
        <f t="shared" si="0"/>
        <v>0</v>
      </c>
      <c r="G29" s="707"/>
      <c r="H29" s="707"/>
      <c r="I29" s="708"/>
      <c r="J29" s="234"/>
      <c r="K29" s="162">
        <f>$D$29*$F$29*$J$29/60</f>
        <v>0</v>
      </c>
      <c r="L29" s="163" t="e">
        <f>($F$29*$J$29/60)/$D$29</f>
        <v>#DIV/0!</v>
      </c>
      <c r="M29" s="83"/>
    </row>
    <row r="30" spans="1:13">
      <c r="A30" s="83"/>
      <c r="B30" s="705"/>
      <c r="C30" s="164" t="s">
        <v>173</v>
      </c>
      <c r="D30" s="229"/>
      <c r="E30" s="230"/>
      <c r="F30" s="724">
        <f t="shared" si="0"/>
        <v>0</v>
      </c>
      <c r="G30" s="725"/>
      <c r="H30" s="725"/>
      <c r="I30" s="726"/>
      <c r="J30" s="235"/>
      <c r="K30" s="165">
        <f>$D$30*$F$30*$J$30/60</f>
        <v>0</v>
      </c>
      <c r="L30" s="166" t="e">
        <f>($F$30*$J$30/60)/$D$30</f>
        <v>#DIV/0!</v>
      </c>
      <c r="M30" s="83"/>
    </row>
    <row r="31" spans="1:13" ht="18.75" customHeight="1">
      <c r="A31" s="83"/>
      <c r="B31" s="704" t="s">
        <v>174</v>
      </c>
      <c r="C31" s="167" t="s">
        <v>175</v>
      </c>
      <c r="D31" s="231"/>
      <c r="E31" s="232"/>
      <c r="F31" s="706">
        <f t="shared" si="0"/>
        <v>0</v>
      </c>
      <c r="G31" s="707"/>
      <c r="H31" s="707"/>
      <c r="I31" s="708"/>
      <c r="J31" s="236"/>
      <c r="K31" s="168">
        <f>$D$31*$F$31*$J$31/60</f>
        <v>0</v>
      </c>
      <c r="L31" s="169" t="e">
        <f>($F$31*$J$31/60)/$D$31</f>
        <v>#DIV/0!</v>
      </c>
      <c r="M31" s="83"/>
    </row>
    <row r="32" spans="1:13">
      <c r="A32" s="83"/>
      <c r="B32" s="704"/>
      <c r="C32" s="161" t="s">
        <v>176</v>
      </c>
      <c r="D32" s="227"/>
      <c r="E32" s="228"/>
      <c r="F32" s="706">
        <f t="shared" si="0"/>
        <v>0</v>
      </c>
      <c r="G32" s="707"/>
      <c r="H32" s="707"/>
      <c r="I32" s="708"/>
      <c r="J32" s="234"/>
      <c r="K32" s="162">
        <f>$D$32*$F$32*$J$32/60</f>
        <v>0</v>
      </c>
      <c r="L32" s="163" t="e">
        <f>($F$32*$J$32/60)/$D$32</f>
        <v>#DIV/0!</v>
      </c>
      <c r="M32" s="83"/>
    </row>
    <row r="33" spans="1:13">
      <c r="A33" s="83"/>
      <c r="B33" s="704"/>
      <c r="C33" s="161" t="s">
        <v>177</v>
      </c>
      <c r="D33" s="227"/>
      <c r="E33" s="228"/>
      <c r="F33" s="709">
        <f t="shared" si="0"/>
        <v>0</v>
      </c>
      <c r="G33" s="710"/>
      <c r="H33" s="710"/>
      <c r="I33" s="711"/>
      <c r="J33" s="234"/>
      <c r="K33" s="162">
        <f>$D$33*$F$33*$J$33/60</f>
        <v>0</v>
      </c>
      <c r="L33" s="163" t="e">
        <f>($F$33*$J$33/60)/$D$33</f>
        <v>#DIV/0!</v>
      </c>
      <c r="M33" s="83"/>
    </row>
    <row r="34" spans="1:13">
      <c r="A34" s="83"/>
      <c r="B34" s="705"/>
      <c r="C34" s="161" t="s">
        <v>178</v>
      </c>
      <c r="D34" s="227"/>
      <c r="E34" s="228"/>
      <c r="F34" s="706">
        <f t="shared" si="0"/>
        <v>0</v>
      </c>
      <c r="G34" s="707"/>
      <c r="H34" s="707"/>
      <c r="I34" s="708"/>
      <c r="J34" s="234"/>
      <c r="K34" s="170">
        <f>$D$34*$F$34*$J$34/60</f>
        <v>0</v>
      </c>
      <c r="L34" s="171" t="e">
        <f>($F$34*$J$34/60)/$D$34</f>
        <v>#DIV/0!</v>
      </c>
      <c r="M34" s="83"/>
    </row>
    <row r="35" spans="1:13">
      <c r="A35" s="83"/>
      <c r="B35" s="712"/>
      <c r="C35" s="713"/>
      <c r="D35" s="713"/>
      <c r="E35" s="100">
        <f>SUM(E26:E34)</f>
        <v>0</v>
      </c>
      <c r="F35" s="714">
        <f>SUM(F26:I34)</f>
        <v>0</v>
      </c>
      <c r="G35" s="715"/>
      <c r="H35" s="715"/>
      <c r="I35" s="716"/>
      <c r="J35" s="101">
        <f>SUM(J26:J34)</f>
        <v>0</v>
      </c>
      <c r="K35" s="172">
        <f>SUM(K26:K34)</f>
        <v>0</v>
      </c>
      <c r="L35" s="102" t="e">
        <f>SUM(L26:L34)</f>
        <v>#DIV/0!</v>
      </c>
      <c r="M35" s="83"/>
    </row>
    <row r="36" spans="1:13">
      <c r="A36" s="83"/>
      <c r="B36" s="90"/>
      <c r="C36" s="90"/>
      <c r="D36" s="90"/>
      <c r="E36" s="91"/>
      <c r="F36" s="92"/>
      <c r="G36" s="92"/>
      <c r="H36" s="92"/>
      <c r="I36" s="92"/>
      <c r="J36" s="93"/>
      <c r="K36" s="94"/>
      <c r="L36" s="95"/>
      <c r="M36" s="83"/>
    </row>
    <row r="37" spans="1:13">
      <c r="A37" s="83"/>
      <c r="B37" s="90"/>
      <c r="C37" s="90"/>
      <c r="D37" s="90"/>
      <c r="E37" s="91"/>
      <c r="F37" s="92"/>
      <c r="G37" s="92"/>
      <c r="H37" s="92"/>
      <c r="I37" s="92"/>
      <c r="J37" s="93"/>
      <c r="K37" s="94"/>
      <c r="L37" s="95"/>
      <c r="M37" s="83"/>
    </row>
    <row r="38" spans="1:13" ht="33" customHeight="1">
      <c r="A38" s="83"/>
      <c r="B38" s="90"/>
      <c r="C38" s="90"/>
      <c r="D38" s="90"/>
      <c r="E38" s="91"/>
      <c r="F38" s="92"/>
      <c r="G38" s="92"/>
      <c r="H38" s="92"/>
      <c r="I38" s="92"/>
      <c r="J38" s="93"/>
      <c r="K38" s="94"/>
      <c r="L38" s="95"/>
      <c r="M38" s="83"/>
    </row>
    <row r="39" spans="1:13" s="83" customFormat="1" ht="19.5" customHeight="1">
      <c r="B39" s="83" t="s">
        <v>274</v>
      </c>
    </row>
    <row r="40" spans="1:13" s="83" customFormat="1" ht="19.5" customHeight="1">
      <c r="B40" s="83" t="s">
        <v>275</v>
      </c>
    </row>
    <row r="41" spans="1:13" s="83" customFormat="1" ht="63.75" customHeight="1">
      <c r="B41" s="727"/>
      <c r="C41" s="728"/>
      <c r="D41" s="728"/>
      <c r="E41" s="728"/>
      <c r="F41" s="728"/>
      <c r="G41" s="728"/>
      <c r="H41" s="728"/>
      <c r="I41" s="728"/>
      <c r="J41" s="728"/>
      <c r="K41" s="728"/>
      <c r="L41" s="729"/>
    </row>
    <row r="42" spans="1:13" s="83" customFormat="1" ht="21.75" customHeight="1">
      <c r="B42" s="86" t="s">
        <v>276</v>
      </c>
      <c r="C42" s="173"/>
      <c r="D42" s="173"/>
      <c r="E42" s="173"/>
      <c r="F42" s="173"/>
      <c r="G42" s="173"/>
      <c r="H42" s="173"/>
      <c r="I42" s="173"/>
      <c r="J42" s="173"/>
      <c r="K42" s="173"/>
      <c r="L42" s="173"/>
    </row>
    <row r="43" spans="1:13" s="83" customFormat="1" ht="63.75" customHeight="1">
      <c r="B43" s="727"/>
      <c r="C43" s="728"/>
      <c r="D43" s="728"/>
      <c r="E43" s="728"/>
      <c r="F43" s="728"/>
      <c r="G43" s="728"/>
      <c r="H43" s="728"/>
      <c r="I43" s="728"/>
      <c r="J43" s="728"/>
      <c r="K43" s="728"/>
      <c r="L43" s="729"/>
    </row>
    <row r="44" spans="1:13" s="83" customFormat="1"/>
    <row r="45" spans="1:13">
      <c r="A45" s="83"/>
      <c r="B45" s="83" t="s">
        <v>277</v>
      </c>
      <c r="C45" s="83"/>
      <c r="D45" s="83"/>
      <c r="E45" s="83"/>
      <c r="F45" s="83"/>
      <c r="G45" s="83"/>
      <c r="H45" s="83"/>
      <c r="I45" s="83"/>
      <c r="J45" s="83"/>
      <c r="K45" s="83"/>
      <c r="L45" s="83"/>
      <c r="M45" s="83"/>
    </row>
    <row r="46" spans="1:13" ht="18.75" customHeight="1">
      <c r="A46" s="83"/>
      <c r="B46" s="730" t="s">
        <v>163</v>
      </c>
      <c r="C46" s="731"/>
      <c r="D46" s="731" t="s">
        <v>179</v>
      </c>
      <c r="E46" s="734" t="s">
        <v>165</v>
      </c>
      <c r="F46" s="735"/>
      <c r="G46" s="735"/>
      <c r="H46" s="735"/>
      <c r="I46" s="736"/>
      <c r="J46" s="737" t="s">
        <v>166</v>
      </c>
      <c r="K46" s="737" t="s">
        <v>167</v>
      </c>
      <c r="L46" s="737" t="s">
        <v>312</v>
      </c>
      <c r="M46" s="83"/>
    </row>
    <row r="47" spans="1:13" ht="18.75" customHeight="1">
      <c r="A47" s="83"/>
      <c r="B47" s="732"/>
      <c r="C47" s="733"/>
      <c r="D47" s="733"/>
      <c r="E47" s="89" t="s">
        <v>272</v>
      </c>
      <c r="F47" s="740" t="s">
        <v>273</v>
      </c>
      <c r="G47" s="741"/>
      <c r="H47" s="741"/>
      <c r="I47" s="742"/>
      <c r="J47" s="738"/>
      <c r="K47" s="739"/>
      <c r="L47" s="738"/>
      <c r="M47" s="83"/>
    </row>
    <row r="48" spans="1:13" ht="18.75" customHeight="1">
      <c r="A48" s="83"/>
      <c r="B48" s="720" t="s">
        <v>168</v>
      </c>
      <c r="C48" s="158" t="s">
        <v>169</v>
      </c>
      <c r="D48" s="225"/>
      <c r="E48" s="226"/>
      <c r="F48" s="721">
        <f t="shared" ref="F48:F56" si="1">E48*12</f>
        <v>0</v>
      </c>
      <c r="G48" s="722"/>
      <c r="H48" s="722"/>
      <c r="I48" s="723"/>
      <c r="J48" s="233"/>
      <c r="K48" s="174">
        <f>$D$48*$F$48*$J$48/60</f>
        <v>0</v>
      </c>
      <c r="L48" s="97" t="e">
        <f>($F$48*$J$48/60)/$D$48</f>
        <v>#DIV/0!</v>
      </c>
      <c r="M48" s="83"/>
    </row>
    <row r="49" spans="1:13" ht="18.75" customHeight="1">
      <c r="A49" s="83"/>
      <c r="B49" s="704"/>
      <c r="C49" s="161" t="s">
        <v>170</v>
      </c>
      <c r="D49" s="227"/>
      <c r="E49" s="228"/>
      <c r="F49" s="709">
        <f t="shared" si="1"/>
        <v>0</v>
      </c>
      <c r="G49" s="710"/>
      <c r="H49" s="710"/>
      <c r="I49" s="711"/>
      <c r="J49" s="234"/>
      <c r="K49" s="175">
        <f>$D$49*$F$49*$J$49/60</f>
        <v>0</v>
      </c>
      <c r="L49" s="98" t="e">
        <f>($F$49*$J$49/60)/$D$49</f>
        <v>#DIV/0!</v>
      </c>
      <c r="M49" s="83"/>
    </row>
    <row r="50" spans="1:13" ht="18.75" customHeight="1">
      <c r="A50" s="83"/>
      <c r="B50" s="704"/>
      <c r="C50" s="161" t="s">
        <v>171</v>
      </c>
      <c r="D50" s="227"/>
      <c r="E50" s="228"/>
      <c r="F50" s="709">
        <f t="shared" si="1"/>
        <v>0</v>
      </c>
      <c r="G50" s="710"/>
      <c r="H50" s="710"/>
      <c r="I50" s="711"/>
      <c r="J50" s="234"/>
      <c r="K50" s="175">
        <f>$D$50*$F$50*$J$50/60</f>
        <v>0</v>
      </c>
      <c r="L50" s="98" t="e">
        <f>($F$50*$J$50/60)/$D$50</f>
        <v>#DIV/0!</v>
      </c>
      <c r="M50" s="83"/>
    </row>
    <row r="51" spans="1:13" ht="18.75" customHeight="1">
      <c r="A51" s="83"/>
      <c r="B51" s="704"/>
      <c r="C51" s="161" t="s">
        <v>172</v>
      </c>
      <c r="D51" s="227"/>
      <c r="E51" s="228"/>
      <c r="F51" s="706">
        <f t="shared" si="1"/>
        <v>0</v>
      </c>
      <c r="G51" s="707"/>
      <c r="H51" s="707"/>
      <c r="I51" s="708"/>
      <c r="J51" s="234"/>
      <c r="K51" s="175">
        <f>$D$51*$F$51*$J$51/60</f>
        <v>0</v>
      </c>
      <c r="L51" s="98" t="e">
        <f>($F$51*$J$51/60)/$D$51</f>
        <v>#DIV/0!</v>
      </c>
      <c r="M51" s="83"/>
    </row>
    <row r="52" spans="1:13" ht="18.75" customHeight="1">
      <c r="A52" s="83"/>
      <c r="B52" s="705"/>
      <c r="C52" s="164" t="s">
        <v>173</v>
      </c>
      <c r="D52" s="229"/>
      <c r="E52" s="230"/>
      <c r="F52" s="724">
        <f t="shared" si="1"/>
        <v>0</v>
      </c>
      <c r="G52" s="725"/>
      <c r="H52" s="725"/>
      <c r="I52" s="726"/>
      <c r="J52" s="235"/>
      <c r="K52" s="176">
        <f>$D$52*$F$52*$J$52/60</f>
        <v>0</v>
      </c>
      <c r="L52" s="99" t="e">
        <f>($F$52*$J$52/60)/$D$52</f>
        <v>#DIV/0!</v>
      </c>
      <c r="M52" s="83"/>
    </row>
    <row r="53" spans="1:13" ht="18.75" customHeight="1">
      <c r="A53" s="83"/>
      <c r="B53" s="704" t="s">
        <v>174</v>
      </c>
      <c r="C53" s="167" t="s">
        <v>175</v>
      </c>
      <c r="D53" s="231"/>
      <c r="E53" s="232"/>
      <c r="F53" s="706">
        <f t="shared" si="1"/>
        <v>0</v>
      </c>
      <c r="G53" s="707"/>
      <c r="H53" s="707"/>
      <c r="I53" s="708"/>
      <c r="J53" s="236"/>
      <c r="K53" s="177">
        <f>$D$53*$F$53*$J$53/60</f>
        <v>0</v>
      </c>
      <c r="L53" s="178" t="e">
        <f>($F$53*$J$53/60)/$D$53</f>
        <v>#DIV/0!</v>
      </c>
      <c r="M53" s="83"/>
    </row>
    <row r="54" spans="1:13" ht="18.75" customHeight="1">
      <c r="A54" s="83"/>
      <c r="B54" s="704"/>
      <c r="C54" s="161" t="s">
        <v>176</v>
      </c>
      <c r="D54" s="227"/>
      <c r="E54" s="228"/>
      <c r="F54" s="706">
        <f t="shared" si="1"/>
        <v>0</v>
      </c>
      <c r="G54" s="707"/>
      <c r="H54" s="707"/>
      <c r="I54" s="708"/>
      <c r="J54" s="234"/>
      <c r="K54" s="175">
        <f>$D$54*$F$54*$J$54/60</f>
        <v>0</v>
      </c>
      <c r="L54" s="98" t="e">
        <f>($F$54*$J$54/60)/$D$54</f>
        <v>#DIV/0!</v>
      </c>
      <c r="M54" s="83"/>
    </row>
    <row r="55" spans="1:13" ht="18.75" customHeight="1">
      <c r="A55" s="83"/>
      <c r="B55" s="704"/>
      <c r="C55" s="161" t="s">
        <v>177</v>
      </c>
      <c r="D55" s="227"/>
      <c r="E55" s="228"/>
      <c r="F55" s="709">
        <f t="shared" si="1"/>
        <v>0</v>
      </c>
      <c r="G55" s="710"/>
      <c r="H55" s="710"/>
      <c r="I55" s="711"/>
      <c r="J55" s="234"/>
      <c r="K55" s="175">
        <f>$D$55*$F$55*$J$55/60</f>
        <v>0</v>
      </c>
      <c r="L55" s="98" t="e">
        <f>($F$55*$J$55/60)/$D$55</f>
        <v>#DIV/0!</v>
      </c>
      <c r="M55" s="83"/>
    </row>
    <row r="56" spans="1:13" ht="18.75" customHeight="1">
      <c r="A56" s="83"/>
      <c r="B56" s="705"/>
      <c r="C56" s="161" t="s">
        <v>178</v>
      </c>
      <c r="D56" s="227"/>
      <c r="E56" s="228"/>
      <c r="F56" s="706">
        <f t="shared" si="1"/>
        <v>0</v>
      </c>
      <c r="G56" s="707"/>
      <c r="H56" s="707"/>
      <c r="I56" s="708"/>
      <c r="J56" s="234"/>
      <c r="K56" s="179">
        <f>$D$56*$F$56*$J$56/60</f>
        <v>0</v>
      </c>
      <c r="L56" s="180" t="e">
        <f>($F$56*$J$56/60)/$D$56</f>
        <v>#DIV/0!</v>
      </c>
      <c r="M56" s="83"/>
    </row>
    <row r="57" spans="1:13">
      <c r="A57" s="83"/>
      <c r="B57" s="712"/>
      <c r="C57" s="713"/>
      <c r="D57" s="713"/>
      <c r="E57" s="100">
        <f>SUM(E48:E56)</f>
        <v>0</v>
      </c>
      <c r="F57" s="714">
        <f>SUM(F48:I56)</f>
        <v>0</v>
      </c>
      <c r="G57" s="715"/>
      <c r="H57" s="715"/>
      <c r="I57" s="716"/>
      <c r="J57" s="101">
        <f>SUM(J48:J56)</f>
        <v>0</v>
      </c>
      <c r="K57" s="172">
        <f>SUM(K48:K56)</f>
        <v>0</v>
      </c>
      <c r="L57" s="102" t="e">
        <f>SUM(L48:L56)</f>
        <v>#DIV/0!</v>
      </c>
      <c r="M57" s="83"/>
    </row>
    <row r="58" spans="1:13" s="83" customFormat="1">
      <c r="B58" s="86"/>
    </row>
    <row r="59" spans="1:13" s="83" customFormat="1" ht="19.5" customHeight="1">
      <c r="B59" s="83" t="s">
        <v>278</v>
      </c>
    </row>
    <row r="60" spans="1:13" s="83" customFormat="1" ht="19.5" customHeight="1">
      <c r="B60" s="83" t="s">
        <v>279</v>
      </c>
    </row>
    <row r="61" spans="1:13" s="83" customFormat="1" ht="51.75" customHeight="1">
      <c r="B61" s="717"/>
      <c r="C61" s="718"/>
      <c r="D61" s="718"/>
      <c r="E61" s="718"/>
      <c r="F61" s="718"/>
      <c r="G61" s="718"/>
      <c r="H61" s="718"/>
      <c r="I61" s="718"/>
      <c r="J61" s="718"/>
      <c r="K61" s="718"/>
      <c r="L61" s="719"/>
    </row>
    <row r="62" spans="1:13" s="83" customFormat="1" ht="19.5" customHeight="1">
      <c r="B62" s="83" t="s">
        <v>280</v>
      </c>
    </row>
    <row r="63" spans="1:13" s="83" customFormat="1" ht="57" customHeight="1">
      <c r="B63" s="717"/>
      <c r="C63" s="718"/>
      <c r="D63" s="718"/>
      <c r="E63" s="718"/>
      <c r="F63" s="718"/>
      <c r="G63" s="718"/>
      <c r="H63" s="718"/>
      <c r="I63" s="718"/>
      <c r="J63" s="718"/>
      <c r="K63" s="718"/>
      <c r="L63" s="719"/>
    </row>
    <row r="64" spans="1:13" ht="18.75" customHeight="1">
      <c r="A64" s="83"/>
      <c r="B64" s="83"/>
      <c r="C64" s="83"/>
      <c r="D64" s="83"/>
      <c r="E64" s="83"/>
      <c r="F64" s="83"/>
      <c r="G64" s="83"/>
      <c r="H64" s="83"/>
      <c r="I64" s="83"/>
      <c r="J64" s="181" t="s">
        <v>180</v>
      </c>
      <c r="K64" s="83"/>
      <c r="L64" s="83"/>
      <c r="M64" s="83"/>
    </row>
    <row r="65" spans="1:13">
      <c r="A65" s="83"/>
      <c r="B65" s="83"/>
      <c r="C65" s="83"/>
      <c r="D65" s="182"/>
      <c r="E65" s="83"/>
      <c r="F65" s="83"/>
      <c r="G65" s="83"/>
      <c r="H65" s="83"/>
      <c r="I65" s="83"/>
      <c r="J65" s="83"/>
      <c r="K65" s="83"/>
      <c r="L65" s="183" t="e">
        <f>($K$35-$K$57)/$K$35</f>
        <v>#DIV/0!</v>
      </c>
      <c r="M65" s="83"/>
    </row>
    <row r="66" spans="1:13">
      <c r="A66" s="83"/>
      <c r="B66" s="83"/>
      <c r="C66" s="83"/>
      <c r="D66" s="83"/>
      <c r="E66" s="83"/>
      <c r="F66" s="83"/>
      <c r="G66" s="83"/>
      <c r="H66" s="83"/>
      <c r="I66" s="83"/>
      <c r="J66" s="83"/>
      <c r="K66" s="83"/>
      <c r="L66" s="83"/>
      <c r="M66" s="83"/>
    </row>
    <row r="67" spans="1:13">
      <c r="A67" s="83"/>
      <c r="B67" s="83" t="s">
        <v>281</v>
      </c>
      <c r="C67" s="83"/>
      <c r="D67" s="83"/>
      <c r="E67" s="83"/>
      <c r="F67" s="83"/>
      <c r="G67" s="83"/>
      <c r="H67" s="83"/>
      <c r="I67" s="83"/>
      <c r="J67" s="83"/>
      <c r="K67" s="83"/>
      <c r="L67" s="83"/>
      <c r="M67" s="83"/>
    </row>
    <row r="68" spans="1:13" ht="65.099999999999994" customHeight="1">
      <c r="A68" s="83"/>
      <c r="B68" s="698"/>
      <c r="C68" s="699"/>
      <c r="D68" s="699"/>
      <c r="E68" s="699"/>
      <c r="F68" s="699"/>
      <c r="G68" s="699"/>
      <c r="H68" s="699"/>
      <c r="I68" s="699"/>
      <c r="J68" s="699"/>
      <c r="K68" s="699"/>
      <c r="L68" s="700"/>
      <c r="M68" s="83"/>
    </row>
    <row r="69" spans="1:13">
      <c r="A69" s="83"/>
      <c r="B69" s="83"/>
      <c r="C69" s="83"/>
      <c r="D69" s="83"/>
      <c r="E69" s="83"/>
      <c r="F69" s="83"/>
      <c r="G69" s="83"/>
      <c r="H69" s="83"/>
      <c r="I69" s="83"/>
      <c r="J69" s="83"/>
      <c r="K69" s="83"/>
      <c r="L69" s="83"/>
      <c r="M69" s="83"/>
    </row>
    <row r="70" spans="1:13">
      <c r="A70" s="83"/>
      <c r="B70" s="83" t="s">
        <v>282</v>
      </c>
      <c r="C70" s="83"/>
      <c r="D70" s="83"/>
      <c r="E70" s="83"/>
      <c r="F70" s="83"/>
      <c r="G70" s="83"/>
      <c r="H70" s="83"/>
      <c r="I70" s="83"/>
      <c r="J70" s="83"/>
      <c r="K70" s="83"/>
      <c r="L70" s="83"/>
      <c r="M70" s="83"/>
    </row>
    <row r="71" spans="1:13" ht="65.099999999999994" customHeight="1">
      <c r="A71" s="83"/>
      <c r="B71" s="698"/>
      <c r="C71" s="699"/>
      <c r="D71" s="699"/>
      <c r="E71" s="699"/>
      <c r="F71" s="699"/>
      <c r="G71" s="699"/>
      <c r="H71" s="699"/>
      <c r="I71" s="699"/>
      <c r="J71" s="699"/>
      <c r="K71" s="699"/>
      <c r="L71" s="700"/>
      <c r="M71" s="83"/>
    </row>
    <row r="72" spans="1:13" ht="18.75" customHeight="1">
      <c r="A72" s="83"/>
      <c r="B72" s="184"/>
      <c r="C72" s="184"/>
      <c r="D72" s="184"/>
      <c r="E72" s="184"/>
      <c r="F72" s="184"/>
      <c r="G72" s="184"/>
      <c r="H72" s="184"/>
      <c r="I72" s="184"/>
      <c r="J72" s="184"/>
      <c r="K72" s="184"/>
      <c r="L72" s="184"/>
      <c r="M72" s="83"/>
    </row>
    <row r="73" spans="1:13">
      <c r="A73" s="83"/>
      <c r="B73" s="83" t="s">
        <v>283</v>
      </c>
      <c r="C73" s="83"/>
      <c r="D73" s="83"/>
      <c r="E73" s="83"/>
      <c r="F73" s="83"/>
      <c r="G73" s="83"/>
      <c r="H73" s="83"/>
      <c r="I73" s="83"/>
      <c r="J73" s="83"/>
      <c r="K73" s="83"/>
      <c r="L73" s="83"/>
      <c r="M73" s="83"/>
    </row>
    <row r="74" spans="1:13" ht="65.099999999999994" customHeight="1">
      <c r="A74" s="83"/>
      <c r="B74" s="698"/>
      <c r="C74" s="699"/>
      <c r="D74" s="699"/>
      <c r="E74" s="699"/>
      <c r="F74" s="699"/>
      <c r="G74" s="699"/>
      <c r="H74" s="699"/>
      <c r="I74" s="699"/>
      <c r="J74" s="699"/>
      <c r="K74" s="699"/>
      <c r="L74" s="700"/>
      <c r="M74" s="83"/>
    </row>
    <row r="75" spans="1:13" ht="18.75" customHeight="1">
      <c r="A75" s="83"/>
      <c r="B75" s="184"/>
      <c r="C75" s="184"/>
      <c r="D75" s="184"/>
      <c r="E75" s="184"/>
      <c r="F75" s="184"/>
      <c r="G75" s="184"/>
      <c r="H75" s="184"/>
      <c r="I75" s="184"/>
      <c r="J75" s="184"/>
      <c r="K75" s="184"/>
      <c r="L75" s="184"/>
      <c r="M75" s="83"/>
    </row>
    <row r="76" spans="1:13">
      <c r="A76" s="83"/>
      <c r="B76" s="83" t="s">
        <v>284</v>
      </c>
      <c r="C76" s="83"/>
      <c r="D76" s="83"/>
      <c r="E76" s="83"/>
      <c r="F76" s="83"/>
      <c r="G76" s="83"/>
      <c r="H76" s="83"/>
      <c r="I76" s="83"/>
      <c r="J76" s="83"/>
      <c r="K76" s="83"/>
      <c r="L76" s="83"/>
      <c r="M76" s="83"/>
    </row>
    <row r="77" spans="1:13" ht="65.099999999999994" customHeight="1">
      <c r="A77" s="83"/>
      <c r="B77" s="698"/>
      <c r="C77" s="699"/>
      <c r="D77" s="699"/>
      <c r="E77" s="699"/>
      <c r="F77" s="699"/>
      <c r="G77" s="699"/>
      <c r="H77" s="699"/>
      <c r="I77" s="699"/>
      <c r="J77" s="699"/>
      <c r="K77" s="699"/>
      <c r="L77" s="700"/>
      <c r="M77" s="83"/>
    </row>
    <row r="78" spans="1:13">
      <c r="A78" s="83"/>
      <c r="B78" s="83"/>
      <c r="C78" s="83"/>
      <c r="D78" s="83"/>
      <c r="E78" s="83"/>
      <c r="F78" s="83"/>
      <c r="G78" s="83"/>
      <c r="H78" s="83"/>
      <c r="I78" s="83"/>
      <c r="J78" s="83"/>
      <c r="K78" s="83"/>
      <c r="L78" s="83"/>
      <c r="M78" s="83"/>
    </row>
    <row r="79" spans="1:13">
      <c r="A79" s="83"/>
      <c r="B79" s="83" t="s">
        <v>285</v>
      </c>
      <c r="C79" s="83"/>
      <c r="D79" s="83"/>
      <c r="E79" s="83"/>
      <c r="F79" s="83"/>
      <c r="G79" s="83"/>
      <c r="H79" s="83"/>
      <c r="I79" s="83"/>
      <c r="J79" s="83"/>
      <c r="K79" s="83"/>
      <c r="L79" s="83"/>
      <c r="M79" s="83"/>
    </row>
    <row r="80" spans="1:13">
      <c r="A80" s="83"/>
      <c r="B80" s="701" t="s">
        <v>286</v>
      </c>
      <c r="C80" s="701"/>
      <c r="D80" s="237"/>
      <c r="E80" s="83"/>
      <c r="F80" s="83"/>
      <c r="G80" s="83"/>
      <c r="H80" s="83"/>
      <c r="I80" s="83"/>
      <c r="J80" s="83"/>
      <c r="K80" s="83"/>
      <c r="L80" s="83"/>
      <c r="M80" s="83"/>
    </row>
    <row r="81" spans="1:13" ht="9.75" customHeight="1">
      <c r="A81" s="83"/>
      <c r="B81" s="83"/>
      <c r="C81" s="83"/>
      <c r="D81" s="87"/>
      <c r="E81" s="83"/>
      <c r="F81" s="83"/>
      <c r="G81" s="83"/>
      <c r="H81" s="83"/>
      <c r="I81" s="83"/>
      <c r="J81" s="83"/>
      <c r="K81" s="83"/>
      <c r="L81" s="83"/>
      <c r="M81" s="83"/>
    </row>
    <row r="82" spans="1:13">
      <c r="A82" s="83"/>
      <c r="B82" s="83" t="s">
        <v>287</v>
      </c>
      <c r="C82" s="83"/>
      <c r="D82" s="87"/>
      <c r="E82" s="83"/>
      <c r="F82" s="83"/>
      <c r="G82" s="83"/>
      <c r="H82" s="83"/>
      <c r="I82" s="83"/>
      <c r="J82" s="83"/>
      <c r="K82" s="83"/>
      <c r="L82" s="83"/>
      <c r="M82" s="83"/>
    </row>
    <row r="83" spans="1:13" ht="11.25" customHeight="1">
      <c r="A83" s="83"/>
      <c r="B83" s="83"/>
      <c r="C83" s="83"/>
      <c r="D83" s="87"/>
      <c r="E83" s="83"/>
      <c r="F83" s="83"/>
      <c r="G83" s="83"/>
      <c r="H83" s="83"/>
      <c r="I83" s="83"/>
      <c r="J83" s="83"/>
      <c r="K83" s="83"/>
      <c r="L83" s="83"/>
      <c r="M83" s="83"/>
    </row>
    <row r="84" spans="1:13">
      <c r="A84" s="83"/>
      <c r="B84" s="702" t="s">
        <v>313</v>
      </c>
      <c r="C84" s="703"/>
      <c r="D84" s="238"/>
      <c r="E84" s="83"/>
      <c r="F84" s="83"/>
      <c r="G84" s="83"/>
      <c r="H84" s="83"/>
      <c r="I84" s="83"/>
      <c r="J84" s="83"/>
      <c r="K84" s="83"/>
      <c r="L84" s="83"/>
      <c r="M84" s="83"/>
    </row>
    <row r="85" spans="1:13">
      <c r="A85" s="83"/>
      <c r="B85" s="702" t="s">
        <v>288</v>
      </c>
      <c r="C85" s="703"/>
      <c r="D85" s="237"/>
      <c r="E85" s="83"/>
      <c r="F85" s="83"/>
      <c r="G85" s="83"/>
      <c r="H85" s="83"/>
      <c r="I85" s="83"/>
      <c r="J85" s="83"/>
      <c r="K85" s="83"/>
      <c r="L85" s="83"/>
      <c r="M85" s="83"/>
    </row>
    <row r="86" spans="1:13">
      <c r="A86" s="83"/>
      <c r="B86" s="702" t="s">
        <v>289</v>
      </c>
      <c r="C86" s="703"/>
      <c r="D86" s="237"/>
      <c r="E86" s="83"/>
      <c r="F86" s="83"/>
      <c r="G86" s="83"/>
      <c r="H86" s="83"/>
      <c r="I86" s="83"/>
      <c r="J86" s="83"/>
      <c r="K86" s="83"/>
      <c r="L86" s="83"/>
      <c r="M86" s="83"/>
    </row>
    <row r="87" spans="1:13">
      <c r="A87" s="83"/>
      <c r="B87" s="702" t="s">
        <v>290</v>
      </c>
      <c r="C87" s="703"/>
      <c r="D87" s="237"/>
      <c r="E87" s="83"/>
      <c r="F87" s="83"/>
      <c r="G87" s="83"/>
      <c r="H87" s="83"/>
      <c r="I87" s="83"/>
      <c r="J87" s="83"/>
      <c r="K87" s="83"/>
      <c r="L87" s="83"/>
      <c r="M87" s="83"/>
    </row>
    <row r="88" spans="1:13">
      <c r="A88" s="83"/>
      <c r="B88" s="83"/>
      <c r="C88" s="83"/>
      <c r="D88" s="83"/>
      <c r="E88" s="83"/>
      <c r="F88" s="83"/>
      <c r="G88" s="83"/>
      <c r="H88" s="83"/>
      <c r="I88" s="83"/>
      <c r="J88" s="83"/>
      <c r="K88" s="83"/>
      <c r="L88" s="83"/>
      <c r="M88" s="83"/>
    </row>
    <row r="89" spans="1:13">
      <c r="A89" s="83"/>
      <c r="B89" s="83" t="s">
        <v>291</v>
      </c>
      <c r="C89" s="83"/>
      <c r="D89" s="83"/>
      <c r="E89" s="83"/>
      <c r="F89" s="83"/>
      <c r="G89" s="83"/>
      <c r="H89" s="83"/>
      <c r="I89" s="83"/>
      <c r="J89" s="83"/>
      <c r="K89" s="83"/>
      <c r="L89" s="83"/>
      <c r="M89" s="83"/>
    </row>
    <row r="90" spans="1:13" ht="72.75" customHeight="1">
      <c r="A90" s="83"/>
      <c r="B90" s="698"/>
      <c r="C90" s="699"/>
      <c r="D90" s="699"/>
      <c r="E90" s="699"/>
      <c r="F90" s="699"/>
      <c r="G90" s="699"/>
      <c r="H90" s="699"/>
      <c r="I90" s="699"/>
      <c r="J90" s="699"/>
      <c r="K90" s="699"/>
      <c r="L90" s="700"/>
      <c r="M90" s="83"/>
    </row>
    <row r="91" spans="1:13">
      <c r="A91" s="83"/>
      <c r="B91" s="83"/>
      <c r="C91" s="83"/>
      <c r="D91" s="83"/>
      <c r="E91" s="83"/>
      <c r="F91" s="83"/>
      <c r="G91" s="83"/>
      <c r="H91" s="83"/>
      <c r="I91" s="83"/>
      <c r="J91" s="83"/>
      <c r="K91" s="83"/>
      <c r="L91" s="83"/>
      <c r="M91" s="83"/>
    </row>
    <row r="92" spans="1:13">
      <c r="A92" s="83"/>
      <c r="B92" s="83" t="s">
        <v>292</v>
      </c>
      <c r="C92" s="83"/>
      <c r="D92" s="83"/>
      <c r="E92" s="83"/>
      <c r="F92" s="83"/>
      <c r="G92" s="83"/>
      <c r="H92" s="83"/>
      <c r="I92" s="83"/>
      <c r="J92" s="83"/>
      <c r="K92" s="83"/>
      <c r="L92" s="83"/>
      <c r="M92" s="83"/>
    </row>
    <row r="93" spans="1:13" ht="65.099999999999994" customHeight="1">
      <c r="A93" s="83"/>
      <c r="B93" s="698"/>
      <c r="C93" s="699"/>
      <c r="D93" s="699"/>
      <c r="E93" s="699"/>
      <c r="F93" s="699"/>
      <c r="G93" s="699"/>
      <c r="H93" s="699"/>
      <c r="I93" s="699"/>
      <c r="J93" s="699"/>
      <c r="K93" s="699"/>
      <c r="L93" s="700"/>
      <c r="M93" s="83"/>
    </row>
    <row r="94" spans="1:13">
      <c r="A94" s="83"/>
      <c r="B94" s="83"/>
      <c r="C94" s="83"/>
      <c r="D94" s="83"/>
      <c r="E94" s="83"/>
      <c r="F94" s="83"/>
      <c r="G94" s="83"/>
      <c r="H94" s="83"/>
      <c r="I94" s="83"/>
      <c r="J94" s="83"/>
      <c r="K94" s="83"/>
      <c r="L94" s="83"/>
      <c r="M94" s="83"/>
    </row>
    <row r="95" spans="1:13">
      <c r="A95" s="83"/>
      <c r="B95" s="83"/>
      <c r="C95" s="83"/>
      <c r="D95" s="83"/>
      <c r="E95" s="83"/>
      <c r="F95" s="83"/>
      <c r="G95" s="83"/>
      <c r="H95" s="83"/>
      <c r="I95" s="83"/>
      <c r="J95" s="83"/>
      <c r="K95" s="83"/>
      <c r="L95" s="83"/>
      <c r="M95" s="83"/>
    </row>
    <row r="96" spans="1:13">
      <c r="A96" s="83"/>
      <c r="B96" s="83"/>
      <c r="C96" s="83"/>
      <c r="D96" s="83"/>
      <c r="E96" s="83"/>
      <c r="F96" s="83"/>
      <c r="G96" s="83"/>
      <c r="H96" s="83"/>
      <c r="I96" s="83"/>
      <c r="J96" s="83"/>
      <c r="K96" s="83"/>
      <c r="L96" s="83"/>
      <c r="M96" s="83"/>
    </row>
  </sheetData>
  <mergeCells count="65">
    <mergeCell ref="C9:J9"/>
    <mergeCell ref="A2:M2"/>
    <mergeCell ref="I4:J4"/>
    <mergeCell ref="C6:J6"/>
    <mergeCell ref="C7:J7"/>
    <mergeCell ref="C8:J8"/>
    <mergeCell ref="B10:J10"/>
    <mergeCell ref="B11:J11"/>
    <mergeCell ref="B12:J12"/>
    <mergeCell ref="B13:J13"/>
    <mergeCell ref="B24:C25"/>
    <mergeCell ref="D24:D25"/>
    <mergeCell ref="E24:I24"/>
    <mergeCell ref="J24:J25"/>
    <mergeCell ref="B35:D35"/>
    <mergeCell ref="F35:I35"/>
    <mergeCell ref="K24:K25"/>
    <mergeCell ref="L24:L25"/>
    <mergeCell ref="F25:I25"/>
    <mergeCell ref="B26:B30"/>
    <mergeCell ref="F26:I26"/>
    <mergeCell ref="F27:I27"/>
    <mergeCell ref="F28:I28"/>
    <mergeCell ref="F29:I29"/>
    <mergeCell ref="F30:I30"/>
    <mergeCell ref="B31:B34"/>
    <mergeCell ref="F31:I31"/>
    <mergeCell ref="F32:I32"/>
    <mergeCell ref="F33:I33"/>
    <mergeCell ref="F34:I34"/>
    <mergeCell ref="B41:L41"/>
    <mergeCell ref="B43:L43"/>
    <mergeCell ref="B46:C47"/>
    <mergeCell ref="D46:D47"/>
    <mergeCell ref="E46:I46"/>
    <mergeCell ref="J46:J47"/>
    <mergeCell ref="K46:K47"/>
    <mergeCell ref="L46:L47"/>
    <mergeCell ref="F47:I47"/>
    <mergeCell ref="B48:B52"/>
    <mergeCell ref="F48:I48"/>
    <mergeCell ref="F49:I49"/>
    <mergeCell ref="F50:I50"/>
    <mergeCell ref="F51:I51"/>
    <mergeCell ref="F52:I52"/>
    <mergeCell ref="B77:L77"/>
    <mergeCell ref="B53:B56"/>
    <mergeCell ref="F53:I53"/>
    <mergeCell ref="F54:I54"/>
    <mergeCell ref="F55:I55"/>
    <mergeCell ref="F56:I56"/>
    <mergeCell ref="B57:D57"/>
    <mergeCell ref="F57:I57"/>
    <mergeCell ref="B61:L61"/>
    <mergeCell ref="B63:L63"/>
    <mergeCell ref="B68:L68"/>
    <mergeCell ref="B71:L71"/>
    <mergeCell ref="B74:L74"/>
    <mergeCell ref="B93:L93"/>
    <mergeCell ref="B80:C80"/>
    <mergeCell ref="B84:C84"/>
    <mergeCell ref="B85:C85"/>
    <mergeCell ref="B86:C86"/>
    <mergeCell ref="B87:C87"/>
    <mergeCell ref="B90:L90"/>
  </mergeCells>
  <phoneticPr fontId="6"/>
  <conditionalFormatting sqref="D80:D83">
    <cfRule type="containsText" dxfId="18" priority="1" operator="containsText" text="有">
      <formula>NOT(ISERROR(SEARCH("有",D80)))</formula>
    </cfRule>
    <cfRule type="containsText" dxfId="17" priority="2" operator="containsText" text="無">
      <formula>NOT(ISERROR(SEARCH("無",D80)))</formula>
    </cfRule>
  </conditionalFormatting>
  <dataValidations count="4">
    <dataValidation imeMode="halfAlpha" allowBlank="1" showInputMessage="1" showErrorMessage="1" sqref="B16:B20 B13:B14 I13:J20 C13:H15" xr:uid="{953B97E0-6448-4622-B83B-9B4291AAB584}"/>
    <dataValidation type="list" allowBlank="1" showInputMessage="1" showErrorMessage="1" sqref="B11:J11" xr:uid="{0889FAFA-0E46-4F84-8FFB-2FD69125DB26}">
      <formula1>"障害者支援施設,グループホーム,障害児入所施設,短期入所,訪問系事業所"</formula1>
    </dataValidation>
    <dataValidation imeMode="halfKatakana" allowBlank="1" showInputMessage="1" showErrorMessage="1" sqref="C8:H8 C6" xr:uid="{8622CE65-4737-48DA-8246-EE6A2E469B81}"/>
    <dataValidation type="list" allowBlank="1" showInputMessage="1" showErrorMessage="1" sqref="D85:D87 D80:D83" xr:uid="{236AB641-6B8F-4A91-B42A-67DCE88BA508}">
      <formula1>"有,無"</formula1>
    </dataValidation>
  </dataValidations>
  <pageMargins left="0.7" right="0.7" top="0.75" bottom="0.75" header="0.3" footer="0.3"/>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0289" r:id="rId4" name="Check Box 1">
              <controlPr defaultSize="0" autoFill="0" autoLine="0" autoPict="0">
                <anchor moveWithCells="1">
                  <from>
                    <xdr:col>2</xdr:col>
                    <xdr:colOff>0</xdr:colOff>
                    <xdr:row>14</xdr:row>
                    <xdr:rowOff>152400</xdr:rowOff>
                  </from>
                  <to>
                    <xdr:col>2</xdr:col>
                    <xdr:colOff>247650</xdr:colOff>
                    <xdr:row>17</xdr:row>
                    <xdr:rowOff>95250</xdr:rowOff>
                  </to>
                </anchor>
              </controlPr>
            </control>
          </mc:Choice>
        </mc:AlternateContent>
        <mc:AlternateContent xmlns:mc="http://schemas.openxmlformats.org/markup-compatibility/2006">
          <mc:Choice Requires="x14">
            <control shapeId="140290" r:id="rId5" name="Check Box 2">
              <controlPr defaultSize="0" autoFill="0" autoLine="0" autoPict="0">
                <anchor moveWithCells="1">
                  <from>
                    <xdr:col>2</xdr:col>
                    <xdr:colOff>1743075</xdr:colOff>
                    <xdr:row>15</xdr:row>
                    <xdr:rowOff>228600</xdr:rowOff>
                  </from>
                  <to>
                    <xdr:col>2</xdr:col>
                    <xdr:colOff>2000250</xdr:colOff>
                    <xdr:row>17</xdr:row>
                    <xdr:rowOff>104775</xdr:rowOff>
                  </to>
                </anchor>
              </controlPr>
            </control>
          </mc:Choice>
        </mc:AlternateContent>
        <mc:AlternateContent xmlns:mc="http://schemas.openxmlformats.org/markup-compatibility/2006">
          <mc:Choice Requires="x14">
            <control shapeId="140291" r:id="rId6" name="Check Box 3">
              <controlPr defaultSize="0" autoFill="0" autoLine="0" autoPict="0">
                <anchor moveWithCells="1">
                  <from>
                    <xdr:col>2</xdr:col>
                    <xdr:colOff>1743075</xdr:colOff>
                    <xdr:row>14</xdr:row>
                    <xdr:rowOff>209550</xdr:rowOff>
                  </from>
                  <to>
                    <xdr:col>2</xdr:col>
                    <xdr:colOff>2000250</xdr:colOff>
                    <xdr:row>17</xdr:row>
                    <xdr:rowOff>9525</xdr:rowOff>
                  </to>
                </anchor>
              </controlPr>
            </control>
          </mc:Choice>
        </mc:AlternateContent>
        <mc:AlternateContent xmlns:mc="http://schemas.openxmlformats.org/markup-compatibility/2006">
          <mc:Choice Requires="x14">
            <control shapeId="140292" r:id="rId7" name="Check Box 4">
              <controlPr defaultSize="0" autoFill="0" autoLine="0" autoPict="0">
                <anchor moveWithCells="1">
                  <from>
                    <xdr:col>2</xdr:col>
                    <xdr:colOff>0</xdr:colOff>
                    <xdr:row>15</xdr:row>
                    <xdr:rowOff>247650</xdr:rowOff>
                  </from>
                  <to>
                    <xdr:col>2</xdr:col>
                    <xdr:colOff>257175</xdr:colOff>
                    <xdr:row>17</xdr:row>
                    <xdr:rowOff>104775</xdr:rowOff>
                  </to>
                </anchor>
              </controlPr>
            </control>
          </mc:Choice>
        </mc:AlternateContent>
        <mc:AlternateContent xmlns:mc="http://schemas.openxmlformats.org/markup-compatibility/2006">
          <mc:Choice Requires="x14">
            <control shapeId="140293" r:id="rId8" name="Check Box 5">
              <controlPr defaultSize="0" autoFill="0" autoLine="0" autoPict="0">
                <anchor moveWithCells="1">
                  <from>
                    <xdr:col>4</xdr:col>
                    <xdr:colOff>857250</xdr:colOff>
                    <xdr:row>14</xdr:row>
                    <xdr:rowOff>133350</xdr:rowOff>
                  </from>
                  <to>
                    <xdr:col>5</xdr:col>
                    <xdr:colOff>0</xdr:colOff>
                    <xdr:row>17</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4BFD5-6BF6-4505-B413-D96E1C7F8EAD}">
  <sheetPr>
    <tabColor rgb="FFFFFF00"/>
  </sheetPr>
  <dimension ref="A1:AF55"/>
  <sheetViews>
    <sheetView view="pageBreakPreview" zoomScale="70" zoomScaleNormal="100" zoomScaleSheetLayoutView="70" workbookViewId="0">
      <selection activeCell="J1" sqref="J1"/>
    </sheetView>
  </sheetViews>
  <sheetFormatPr defaultColWidth="8.75" defaultRowHeight="13.5"/>
  <cols>
    <col min="1" max="1" width="3.375" style="83" customWidth="1"/>
    <col min="2" max="2" width="23.375" style="83" customWidth="1"/>
    <col min="3" max="3" width="5.875" style="83" customWidth="1"/>
    <col min="4" max="4" width="16" style="83" customWidth="1"/>
    <col min="5" max="5" width="12.625" style="83" customWidth="1"/>
    <col min="6" max="6" width="6.25" style="83" customWidth="1"/>
    <col min="7" max="8" width="5" style="83" customWidth="1"/>
    <col min="9" max="9" width="1.625" style="83" customWidth="1"/>
    <col min="10" max="10" width="9.5" style="83" customWidth="1"/>
    <col min="11" max="12" width="12.625" style="83" customWidth="1"/>
    <col min="13" max="13" width="12.25" style="83" customWidth="1"/>
    <col min="14" max="14" width="8.75" style="83"/>
    <col min="15" max="15" width="16.75" style="83" customWidth="1"/>
    <col min="16" max="16" width="2.25" style="83" customWidth="1"/>
    <col min="17" max="17" width="15" style="83" customWidth="1"/>
    <col min="18" max="18" width="2.25" style="83" customWidth="1"/>
    <col min="19" max="19" width="8.75" style="83"/>
    <col min="20" max="20" width="9" style="83" hidden="1" customWidth="1"/>
    <col min="21" max="16384" width="8.75" style="83"/>
  </cols>
  <sheetData>
    <row r="1" spans="1:15" ht="17.25">
      <c r="A1" s="239" t="s">
        <v>523</v>
      </c>
      <c r="B1" s="240"/>
      <c r="C1" s="240"/>
    </row>
    <row r="2" spans="1:15" ht="56.25" customHeight="1">
      <c r="B2" s="774" t="s">
        <v>380</v>
      </c>
      <c r="C2" s="774"/>
      <c r="D2" s="775"/>
      <c r="E2" s="775"/>
      <c r="F2" s="775"/>
      <c r="G2" s="775"/>
      <c r="H2" s="775"/>
      <c r="I2" s="775"/>
      <c r="J2" s="775"/>
      <c r="K2" s="775"/>
      <c r="L2" s="775"/>
      <c r="M2" s="775"/>
      <c r="N2" s="775"/>
      <c r="O2" s="775"/>
    </row>
    <row r="3" spans="1:15" ht="23.25" customHeight="1">
      <c r="B3" s="241" t="s">
        <v>356</v>
      </c>
      <c r="C3" s="242"/>
      <c r="D3" s="242"/>
      <c r="E3" s="242"/>
      <c r="F3" s="242"/>
      <c r="G3" s="242"/>
      <c r="H3" s="242"/>
      <c r="I3" s="242"/>
      <c r="J3" s="242"/>
      <c r="K3" s="242"/>
      <c r="L3" s="242"/>
      <c r="M3" s="242"/>
      <c r="N3" s="242"/>
      <c r="O3" s="242"/>
    </row>
    <row r="4" spans="1:15" ht="18.75">
      <c r="B4" s="243"/>
      <c r="C4" s="243"/>
      <c r="D4" s="243"/>
      <c r="E4" s="243"/>
      <c r="F4" s="243"/>
      <c r="G4" s="243"/>
      <c r="H4" s="243"/>
      <c r="I4" s="243"/>
      <c r="J4" s="243"/>
      <c r="K4" s="243"/>
      <c r="L4" s="243"/>
      <c r="M4" s="244" t="s">
        <v>226</v>
      </c>
      <c r="N4" s="476"/>
      <c r="O4" s="476"/>
    </row>
    <row r="5" spans="1:15" ht="15" thickBot="1">
      <c r="B5" s="245" t="s">
        <v>153</v>
      </c>
      <c r="C5" s="245"/>
    </row>
    <row r="6" spans="1:15" ht="17.25" customHeight="1">
      <c r="B6" s="776" t="s">
        <v>154</v>
      </c>
      <c r="C6" s="777"/>
      <c r="D6" s="762"/>
      <c r="E6" s="763"/>
      <c r="F6" s="763"/>
      <c r="G6" s="763"/>
      <c r="H6" s="763"/>
      <c r="I6" s="763"/>
      <c r="J6" s="763"/>
      <c r="K6" s="763"/>
      <c r="L6" s="763"/>
      <c r="M6" s="763"/>
      <c r="N6" s="763"/>
      <c r="O6" s="764"/>
    </row>
    <row r="7" spans="1:15" ht="23.1" customHeight="1">
      <c r="B7" s="778" t="s">
        <v>4</v>
      </c>
      <c r="C7" s="779"/>
      <c r="D7" s="765"/>
      <c r="E7" s="766"/>
      <c r="F7" s="766"/>
      <c r="G7" s="766"/>
      <c r="H7" s="766"/>
      <c r="I7" s="766"/>
      <c r="J7" s="766"/>
      <c r="K7" s="766"/>
      <c r="L7" s="766"/>
      <c r="M7" s="766"/>
      <c r="N7" s="766"/>
      <c r="O7" s="767"/>
    </row>
    <row r="8" spans="1:15" ht="17.25" customHeight="1">
      <c r="B8" s="780" t="s">
        <v>154</v>
      </c>
      <c r="C8" s="781"/>
      <c r="D8" s="768"/>
      <c r="E8" s="769"/>
      <c r="F8" s="769"/>
      <c r="G8" s="769"/>
      <c r="H8" s="769"/>
      <c r="I8" s="769"/>
      <c r="J8" s="769"/>
      <c r="K8" s="769"/>
      <c r="L8" s="769"/>
      <c r="M8" s="769"/>
      <c r="N8" s="769"/>
      <c r="O8" s="770"/>
    </row>
    <row r="9" spans="1:15" ht="23.1" customHeight="1">
      <c r="B9" s="782" t="s">
        <v>155</v>
      </c>
      <c r="C9" s="783"/>
      <c r="D9" s="756"/>
      <c r="E9" s="757"/>
      <c r="F9" s="757"/>
      <c r="G9" s="757"/>
      <c r="H9" s="757"/>
      <c r="I9" s="757"/>
      <c r="J9" s="757"/>
      <c r="K9" s="757"/>
      <c r="L9" s="757"/>
      <c r="M9" s="757"/>
      <c r="N9" s="757"/>
      <c r="O9" s="758"/>
    </row>
    <row r="10" spans="1:15" ht="23.1" customHeight="1">
      <c r="B10" s="784" t="s">
        <v>357</v>
      </c>
      <c r="C10" s="785"/>
      <c r="D10" s="785"/>
      <c r="E10" s="785"/>
      <c r="F10" s="785"/>
      <c r="G10" s="785"/>
      <c r="H10" s="785"/>
      <c r="I10" s="785"/>
      <c r="J10" s="785"/>
      <c r="K10" s="785"/>
      <c r="L10" s="785"/>
      <c r="M10" s="785"/>
      <c r="N10" s="785"/>
      <c r="O10" s="786"/>
    </row>
    <row r="11" spans="1:15" ht="23.1" customHeight="1">
      <c r="B11" s="771"/>
      <c r="C11" s="772"/>
      <c r="D11" s="772"/>
      <c r="E11" s="772"/>
      <c r="F11" s="772"/>
      <c r="G11" s="772"/>
      <c r="H11" s="772"/>
      <c r="I11" s="772"/>
      <c r="J11" s="772"/>
      <c r="K11" s="772"/>
      <c r="L11" s="772"/>
      <c r="M11" s="772"/>
      <c r="N11" s="772"/>
      <c r="O11" s="773"/>
    </row>
    <row r="12" spans="1:15" ht="23.1" customHeight="1">
      <c r="B12" s="787" t="s">
        <v>358</v>
      </c>
      <c r="C12" s="788"/>
      <c r="D12" s="788"/>
      <c r="E12" s="788"/>
      <c r="F12" s="788"/>
      <c r="G12" s="788"/>
      <c r="H12" s="788"/>
      <c r="I12" s="788"/>
      <c r="J12" s="788"/>
      <c r="K12" s="788"/>
      <c r="L12" s="788"/>
      <c r="M12" s="788"/>
      <c r="N12" s="788"/>
      <c r="O12" s="789"/>
    </row>
    <row r="13" spans="1:15" ht="23.1" customHeight="1">
      <c r="B13" s="790"/>
      <c r="C13" s="791"/>
      <c r="D13" s="791"/>
      <c r="E13" s="791"/>
      <c r="F13" s="791"/>
      <c r="G13" s="791"/>
      <c r="H13" s="791"/>
      <c r="I13" s="791"/>
      <c r="J13" s="791"/>
      <c r="K13" s="791"/>
      <c r="L13" s="791"/>
      <c r="M13" s="791"/>
      <c r="N13" s="791"/>
      <c r="O13" s="792"/>
    </row>
    <row r="14" spans="1:15" ht="23.1" customHeight="1">
      <c r="B14" s="787" t="s">
        <v>359</v>
      </c>
      <c r="C14" s="788"/>
      <c r="D14" s="788"/>
      <c r="E14" s="788"/>
      <c r="F14" s="788"/>
      <c r="G14" s="788"/>
      <c r="H14" s="788"/>
      <c r="I14" s="788"/>
      <c r="J14" s="788"/>
      <c r="K14" s="788"/>
      <c r="L14" s="788"/>
      <c r="M14" s="788"/>
      <c r="N14" s="788"/>
      <c r="O14" s="789"/>
    </row>
    <row r="15" spans="1:15" ht="23.1" customHeight="1" thickBot="1">
      <c r="B15" s="793" t="s">
        <v>156</v>
      </c>
      <c r="C15" s="794"/>
      <c r="D15" s="260"/>
      <c r="E15" s="795" t="s">
        <v>157</v>
      </c>
      <c r="F15" s="796"/>
      <c r="G15" s="796"/>
      <c r="H15" s="796"/>
      <c r="I15" s="796"/>
      <c r="J15" s="794"/>
      <c r="K15" s="797"/>
      <c r="L15" s="797"/>
      <c r="M15" s="797"/>
      <c r="N15" s="797"/>
      <c r="O15" s="798"/>
    </row>
    <row r="16" spans="1:15" ht="18.75" customHeight="1"/>
    <row r="17" spans="1:32" ht="23.25" customHeight="1">
      <c r="B17" s="181" t="s">
        <v>360</v>
      </c>
    </row>
    <row r="18" spans="1:32" s="246" customFormat="1" ht="42.75" customHeight="1">
      <c r="A18" s="261"/>
      <c r="B18" s="262" t="s">
        <v>361</v>
      </c>
      <c r="C18" s="262"/>
      <c r="D18" s="261"/>
      <c r="E18" s="261"/>
      <c r="F18" s="261"/>
      <c r="G18" s="261"/>
      <c r="H18" s="261"/>
      <c r="I18" s="261"/>
      <c r="J18" s="263"/>
      <c r="K18" s="263"/>
      <c r="L18" s="261"/>
      <c r="M18" s="261"/>
      <c r="N18" s="261"/>
      <c r="O18" s="261"/>
    </row>
    <row r="19" spans="1:32" s="246" customFormat="1" ht="50.1" customHeight="1">
      <c r="A19" s="261"/>
      <c r="B19" s="804" t="s">
        <v>362</v>
      </c>
      <c r="C19" s="804"/>
      <c r="D19" s="805"/>
      <c r="E19" s="805"/>
      <c r="F19" s="805"/>
      <c r="G19" s="805"/>
      <c r="H19" s="805"/>
      <c r="I19" s="805"/>
      <c r="J19" s="805"/>
      <c r="K19" s="805"/>
      <c r="L19" s="805"/>
      <c r="M19" s="805"/>
      <c r="N19" s="261"/>
      <c r="O19" s="261"/>
    </row>
    <row r="20" spans="1:32" s="246" customFormat="1" ht="53.25" customHeight="1">
      <c r="A20" s="261"/>
      <c r="B20" s="262" t="s">
        <v>363</v>
      </c>
      <c r="C20" s="262"/>
      <c r="D20" s="261"/>
      <c r="E20" s="261"/>
      <c r="F20" s="261"/>
      <c r="G20" s="261"/>
      <c r="H20" s="261"/>
      <c r="I20" s="261"/>
      <c r="J20" s="263"/>
      <c r="K20" s="263"/>
      <c r="L20" s="261"/>
      <c r="M20" s="261"/>
      <c r="N20" s="261"/>
      <c r="O20" s="261"/>
    </row>
    <row r="21" spans="1:32" s="246" customFormat="1" ht="24" customHeight="1">
      <c r="B21" s="247"/>
      <c r="C21" s="247"/>
      <c r="J21" s="248"/>
      <c r="K21" s="248"/>
    </row>
    <row r="22" spans="1:32" ht="14.25">
      <c r="B22" s="245" t="s">
        <v>364</v>
      </c>
      <c r="C22" s="245"/>
    </row>
    <row r="23" spans="1:32" s="250" customFormat="1" ht="17.25">
      <c r="A23" s="83"/>
      <c r="B23" s="83" t="s">
        <v>365</v>
      </c>
      <c r="C23" s="83"/>
      <c r="D23" s="83"/>
      <c r="E23" s="249"/>
      <c r="F23" s="249"/>
      <c r="G23" s="249"/>
      <c r="H23" s="249"/>
      <c r="I23" s="249"/>
      <c r="J23" s="249"/>
      <c r="K23" s="249"/>
      <c r="L23" s="249"/>
      <c r="M23" s="249"/>
      <c r="N23" s="83"/>
      <c r="O23" s="83"/>
      <c r="Q23" s="83"/>
      <c r="R23" s="85"/>
      <c r="S23" s="85"/>
      <c r="T23" s="85"/>
      <c r="U23" s="85"/>
      <c r="V23" s="85"/>
      <c r="W23" s="85"/>
      <c r="X23" s="85"/>
      <c r="Y23" s="85"/>
      <c r="Z23" s="85"/>
      <c r="AA23" s="85"/>
      <c r="AB23" s="85"/>
      <c r="AC23" s="85"/>
      <c r="AD23" s="85"/>
      <c r="AE23" s="85"/>
      <c r="AF23" s="85"/>
    </row>
    <row r="24" spans="1:32" s="250" customFormat="1">
      <c r="A24" s="83"/>
      <c r="B24" s="83" t="s">
        <v>366</v>
      </c>
      <c r="C24" s="218"/>
      <c r="D24" s="218" t="s">
        <v>367</v>
      </c>
      <c r="E24" s="218"/>
      <c r="F24" s="218" t="s">
        <v>368</v>
      </c>
      <c r="G24" s="218"/>
      <c r="H24" s="218"/>
      <c r="I24" s="218"/>
      <c r="J24" s="264"/>
      <c r="K24" s="218"/>
      <c r="L24" s="218" t="s">
        <v>369</v>
      </c>
      <c r="M24" s="218"/>
      <c r="N24" s="83"/>
      <c r="O24" s="83"/>
      <c r="Q24" s="83"/>
      <c r="R24" s="85"/>
      <c r="S24" s="85"/>
      <c r="T24" s="85" t="b">
        <v>0</v>
      </c>
      <c r="U24" s="85"/>
      <c r="V24" s="85"/>
      <c r="W24" s="85"/>
      <c r="X24" s="85"/>
      <c r="Y24" s="85"/>
      <c r="Z24" s="85"/>
      <c r="AA24" s="85"/>
      <c r="AB24" s="85"/>
      <c r="AC24" s="85"/>
      <c r="AD24" s="85"/>
      <c r="AE24" s="85"/>
      <c r="AF24" s="85"/>
    </row>
    <row r="25" spans="1:32" s="250" customFormat="1" ht="18.75" customHeight="1">
      <c r="A25" s="83"/>
      <c r="C25" s="265"/>
      <c r="D25" s="218" t="s">
        <v>370</v>
      </c>
      <c r="E25" s="218"/>
      <c r="F25" s="218" t="s">
        <v>162</v>
      </c>
      <c r="G25" s="218"/>
      <c r="H25" s="218"/>
      <c r="I25" s="218"/>
      <c r="J25" s="218"/>
      <c r="K25" s="218"/>
      <c r="L25" s="218"/>
      <c r="M25" s="218"/>
      <c r="N25" s="83"/>
      <c r="O25" s="83"/>
      <c r="Q25" s="83"/>
      <c r="R25" s="85"/>
      <c r="S25" s="85"/>
      <c r="T25" s="85" t="b">
        <v>0</v>
      </c>
      <c r="U25" s="85"/>
      <c r="V25" s="85"/>
      <c r="W25" s="85"/>
      <c r="X25" s="85"/>
      <c r="Y25" s="85"/>
      <c r="Z25" s="85"/>
      <c r="AA25" s="85"/>
      <c r="AB25" s="85"/>
      <c r="AC25" s="85"/>
      <c r="AD25" s="85"/>
      <c r="AE25" s="85"/>
      <c r="AF25" s="85"/>
    </row>
    <row r="26" spans="1:32" s="250" customFormat="1" ht="11.25" customHeight="1">
      <c r="A26" s="83"/>
      <c r="D26" s="83"/>
      <c r="E26" s="83"/>
      <c r="F26" s="83"/>
      <c r="G26" s="83"/>
      <c r="H26" s="83"/>
      <c r="I26" s="83"/>
      <c r="J26" s="83"/>
      <c r="K26" s="83"/>
      <c r="L26" s="83"/>
      <c r="M26" s="83"/>
      <c r="N26" s="83"/>
      <c r="O26" s="83"/>
      <c r="Q26" s="83"/>
      <c r="R26" s="85"/>
      <c r="S26" s="85"/>
      <c r="T26" s="85" t="b">
        <v>0</v>
      </c>
      <c r="U26" s="85"/>
      <c r="V26" s="85"/>
      <c r="W26" s="85"/>
      <c r="X26" s="85"/>
      <c r="Y26" s="85"/>
      <c r="Z26" s="85"/>
      <c r="AA26" s="85"/>
      <c r="AB26" s="85"/>
      <c r="AC26" s="85"/>
      <c r="AD26" s="85"/>
      <c r="AE26" s="85"/>
      <c r="AF26" s="85"/>
    </row>
    <row r="27" spans="1:32" s="250" customFormat="1">
      <c r="A27" s="83"/>
      <c r="B27" s="86" t="s">
        <v>371</v>
      </c>
      <c r="C27" s="717"/>
      <c r="D27" s="718"/>
      <c r="E27" s="718"/>
      <c r="F27" s="718"/>
      <c r="G27" s="718"/>
      <c r="H27" s="718"/>
      <c r="I27" s="718"/>
      <c r="J27" s="718"/>
      <c r="K27" s="718"/>
      <c r="L27" s="719"/>
      <c r="M27" s="83"/>
      <c r="N27" s="83"/>
      <c r="O27" s="83"/>
      <c r="Q27" s="83"/>
      <c r="R27" s="85"/>
      <c r="S27" s="85"/>
      <c r="T27" s="85" t="b">
        <v>0</v>
      </c>
      <c r="U27" s="85"/>
      <c r="V27" s="85"/>
      <c r="W27" s="85"/>
      <c r="X27" s="85"/>
      <c r="Y27" s="85"/>
      <c r="Z27" s="85"/>
      <c r="AA27" s="85"/>
      <c r="AB27" s="85"/>
      <c r="AC27" s="85"/>
      <c r="AD27" s="85"/>
      <c r="AE27" s="85"/>
      <c r="AF27" s="85"/>
    </row>
    <row r="28" spans="1:32" s="250" customFormat="1">
      <c r="A28" s="83"/>
      <c r="B28" s="83"/>
      <c r="C28" s="83"/>
      <c r="D28" s="83"/>
      <c r="E28" s="83"/>
      <c r="F28" s="83"/>
      <c r="G28" s="83"/>
      <c r="H28" s="83"/>
      <c r="I28" s="83"/>
      <c r="J28" s="251"/>
      <c r="K28" s="83"/>
      <c r="L28" s="83"/>
      <c r="M28" s="83"/>
      <c r="N28" s="83"/>
      <c r="O28" s="83"/>
      <c r="Q28" s="83"/>
      <c r="R28" s="85"/>
      <c r="S28" s="85"/>
      <c r="T28" s="85" t="b">
        <v>0</v>
      </c>
      <c r="U28" s="85"/>
      <c r="V28" s="85"/>
      <c r="W28" s="85"/>
      <c r="X28" s="85"/>
      <c r="Y28" s="85"/>
      <c r="Z28" s="85"/>
      <c r="AA28" s="85"/>
      <c r="AB28" s="85"/>
      <c r="AC28" s="85"/>
      <c r="AD28" s="85"/>
      <c r="AE28" s="85"/>
      <c r="AF28" s="85"/>
    </row>
    <row r="29" spans="1:32" s="250" customFormat="1" ht="18.75" customHeight="1">
      <c r="A29" s="83"/>
      <c r="B29" s="86" t="s">
        <v>372</v>
      </c>
      <c r="C29" s="806"/>
      <c r="D29" s="807"/>
      <c r="E29" s="807"/>
      <c r="F29" s="807"/>
      <c r="G29" s="807"/>
      <c r="H29" s="807"/>
      <c r="I29" s="807"/>
      <c r="J29" s="807"/>
      <c r="K29" s="807"/>
      <c r="L29" s="807"/>
      <c r="M29" s="807"/>
      <c r="N29" s="807"/>
      <c r="O29" s="808"/>
      <c r="P29" s="86"/>
      <c r="Q29" s="86"/>
      <c r="R29" s="85"/>
      <c r="S29" s="85"/>
      <c r="T29" s="85" t="b">
        <v>0</v>
      </c>
      <c r="U29" s="85"/>
      <c r="V29" s="85"/>
      <c r="W29" s="85"/>
      <c r="X29" s="85"/>
      <c r="Y29" s="85"/>
      <c r="Z29" s="85"/>
      <c r="AA29" s="85"/>
      <c r="AB29" s="85"/>
      <c r="AC29" s="85"/>
      <c r="AD29" s="85"/>
      <c r="AE29" s="85"/>
      <c r="AF29" s="85"/>
    </row>
    <row r="30" spans="1:32" s="250" customFormat="1" ht="18.75" customHeight="1">
      <c r="A30" s="83"/>
      <c r="B30" s="83"/>
      <c r="C30" s="809"/>
      <c r="D30" s="810"/>
      <c r="E30" s="810"/>
      <c r="F30" s="810"/>
      <c r="G30" s="810"/>
      <c r="H30" s="810"/>
      <c r="I30" s="810"/>
      <c r="J30" s="810"/>
      <c r="K30" s="810"/>
      <c r="L30" s="810"/>
      <c r="M30" s="810"/>
      <c r="N30" s="810"/>
      <c r="O30" s="811"/>
      <c r="P30" s="86"/>
      <c r="Q30" s="86"/>
      <c r="R30" s="85"/>
      <c r="S30" s="85"/>
      <c r="T30" s="85" t="b">
        <v>0</v>
      </c>
      <c r="U30" s="85"/>
      <c r="V30" s="85"/>
      <c r="W30" s="85"/>
      <c r="X30" s="85"/>
      <c r="Y30" s="85"/>
      <c r="Z30" s="85"/>
      <c r="AA30" s="85"/>
      <c r="AB30" s="85"/>
      <c r="AC30" s="85"/>
      <c r="AD30" s="85"/>
      <c r="AE30" s="85"/>
      <c r="AF30" s="85"/>
    </row>
    <row r="31" spans="1:32" s="250" customFormat="1" ht="18.75" customHeight="1">
      <c r="A31" s="83"/>
      <c r="B31" s="83"/>
      <c r="C31" s="812"/>
      <c r="D31" s="813"/>
      <c r="E31" s="813"/>
      <c r="F31" s="813"/>
      <c r="G31" s="813"/>
      <c r="H31" s="813"/>
      <c r="I31" s="813"/>
      <c r="J31" s="813"/>
      <c r="K31" s="813"/>
      <c r="L31" s="813"/>
      <c r="M31" s="813"/>
      <c r="N31" s="813"/>
      <c r="O31" s="814"/>
      <c r="P31" s="86"/>
      <c r="Q31" s="86"/>
      <c r="R31" s="85"/>
      <c r="S31" s="85"/>
      <c r="T31" s="85" t="b">
        <v>0</v>
      </c>
      <c r="U31" s="85"/>
      <c r="V31" s="85"/>
      <c r="W31" s="85"/>
      <c r="X31" s="85"/>
      <c r="Y31" s="85"/>
      <c r="Z31" s="85"/>
      <c r="AA31" s="85"/>
      <c r="AB31" s="85"/>
      <c r="AC31" s="85"/>
      <c r="AD31" s="85"/>
      <c r="AE31" s="85"/>
      <c r="AF31" s="85"/>
    </row>
    <row r="32" spans="1:32" ht="14.25" customHeight="1">
      <c r="E32" s="88"/>
      <c r="F32" s="88"/>
      <c r="G32" s="88"/>
      <c r="H32" s="88"/>
      <c r="I32" s="88"/>
      <c r="J32" s="88"/>
      <c r="K32" s="88"/>
      <c r="L32" s="88"/>
      <c r="M32" s="88"/>
      <c r="S32" s="246"/>
      <c r="T32" s="83" t="b">
        <v>0</v>
      </c>
    </row>
    <row r="33" spans="2:28">
      <c r="B33" s="251" t="s">
        <v>373</v>
      </c>
      <c r="C33" s="251"/>
      <c r="S33" s="246"/>
      <c r="T33" s="83" t="b">
        <v>0</v>
      </c>
    </row>
    <row r="34" spans="2:28" ht="18.75" customHeight="1">
      <c r="B34" s="815" t="s">
        <v>374</v>
      </c>
      <c r="C34" s="816"/>
      <c r="D34" s="816"/>
      <c r="E34" s="816"/>
      <c r="F34" s="816"/>
      <c r="G34" s="816"/>
      <c r="H34" s="817"/>
      <c r="I34" s="252"/>
      <c r="J34" s="815" t="s">
        <v>375</v>
      </c>
      <c r="K34" s="816"/>
      <c r="L34" s="816"/>
      <c r="M34" s="816"/>
      <c r="N34" s="816"/>
      <c r="O34" s="817"/>
      <c r="S34" s="246"/>
      <c r="T34" s="83" t="b">
        <v>0</v>
      </c>
    </row>
    <row r="35" spans="2:28" ht="18.75" customHeight="1">
      <c r="B35" s="266"/>
      <c r="C35" s="267"/>
      <c r="D35" s="268"/>
      <c r="E35" s="267"/>
      <c r="F35" s="267"/>
      <c r="G35" s="267"/>
      <c r="H35" s="269"/>
      <c r="J35" s="270"/>
      <c r="K35" s="218"/>
      <c r="L35" s="218"/>
      <c r="M35" s="218"/>
      <c r="N35" s="218"/>
      <c r="O35" s="271"/>
      <c r="S35" s="246"/>
      <c r="T35" s="83" t="b">
        <v>0</v>
      </c>
    </row>
    <row r="36" spans="2:28" ht="18.75" customHeight="1">
      <c r="B36" s="270"/>
      <c r="C36" s="218"/>
      <c r="D36" s="218"/>
      <c r="E36" s="218"/>
      <c r="F36" s="218"/>
      <c r="G36" s="218"/>
      <c r="H36" s="271"/>
      <c r="J36" s="270"/>
      <c r="K36" s="218"/>
      <c r="L36" s="218"/>
      <c r="M36" s="218"/>
      <c r="N36" s="218"/>
      <c r="O36" s="271"/>
      <c r="S36" s="246"/>
      <c r="T36" s="83" t="b">
        <v>0</v>
      </c>
    </row>
    <row r="37" spans="2:28">
      <c r="B37" s="270"/>
      <c r="C37" s="218"/>
      <c r="D37" s="218"/>
      <c r="E37" s="218"/>
      <c r="F37" s="218"/>
      <c r="G37" s="218"/>
      <c r="H37" s="271"/>
      <c r="J37" s="270"/>
      <c r="K37" s="218"/>
      <c r="L37" s="218"/>
      <c r="M37" s="218"/>
      <c r="N37" s="218"/>
      <c r="O37" s="271"/>
      <c r="S37" s="246"/>
      <c r="T37" s="253" t="b">
        <v>0</v>
      </c>
      <c r="U37" s="253"/>
      <c r="V37" s="253"/>
      <c r="W37" s="253"/>
      <c r="X37" s="253"/>
      <c r="Y37" s="253"/>
      <c r="Z37" s="253"/>
      <c r="AA37" s="253"/>
      <c r="AB37" s="253"/>
    </row>
    <row r="38" spans="2:28" ht="18.75" customHeight="1">
      <c r="B38" s="270"/>
      <c r="C38" s="218"/>
      <c r="D38" s="264"/>
      <c r="E38" s="218"/>
      <c r="F38" s="218"/>
      <c r="G38" s="218"/>
      <c r="H38" s="271"/>
      <c r="J38" s="270"/>
      <c r="K38" s="218"/>
      <c r="L38" s="218"/>
      <c r="M38" s="218"/>
      <c r="N38" s="218"/>
      <c r="O38" s="271"/>
      <c r="S38" s="246"/>
      <c r="T38" s="83" t="b">
        <v>0</v>
      </c>
    </row>
    <row r="39" spans="2:28" ht="18.75" customHeight="1">
      <c r="B39" s="818"/>
      <c r="C39" s="819"/>
      <c r="D39" s="819"/>
      <c r="E39" s="819"/>
      <c r="F39" s="819"/>
      <c r="G39" s="272"/>
      <c r="H39" s="271"/>
      <c r="J39" s="756" t="s">
        <v>376</v>
      </c>
      <c r="K39" s="757"/>
      <c r="L39" s="757"/>
      <c r="M39" s="757"/>
      <c r="N39" s="757"/>
      <c r="O39" s="820"/>
      <c r="S39" s="246"/>
      <c r="T39" s="83" t="b">
        <v>0</v>
      </c>
    </row>
    <row r="40" spans="2:28" ht="18.75" customHeight="1">
      <c r="B40" s="799" t="s">
        <v>377</v>
      </c>
      <c r="C40" s="800"/>
      <c r="D40" s="800"/>
      <c r="E40" s="800"/>
      <c r="F40" s="800"/>
      <c r="G40" s="800"/>
      <c r="H40" s="801"/>
      <c r="J40" s="86"/>
      <c r="K40" s="86"/>
      <c r="L40" s="86"/>
      <c r="M40" s="86"/>
      <c r="N40" s="86"/>
      <c r="O40" s="86"/>
      <c r="S40" s="246"/>
    </row>
    <row r="41" spans="2:28" ht="14.25" customHeight="1">
      <c r="E41" s="88"/>
      <c r="F41" s="88"/>
      <c r="G41" s="88"/>
      <c r="H41" s="88"/>
      <c r="I41" s="88"/>
      <c r="J41" s="88"/>
      <c r="K41" s="88"/>
      <c r="L41" s="88"/>
      <c r="M41" s="88"/>
      <c r="S41" s="246"/>
    </row>
    <row r="42" spans="2:28">
      <c r="B42" s="254" t="s">
        <v>378</v>
      </c>
      <c r="C42" s="254"/>
      <c r="S42" s="246"/>
    </row>
    <row r="43" spans="2:28" ht="72.75" customHeight="1">
      <c r="B43" s="802"/>
      <c r="C43" s="802"/>
      <c r="D43" s="802"/>
      <c r="E43" s="802"/>
      <c r="F43" s="802"/>
      <c r="G43" s="802"/>
      <c r="H43" s="802"/>
      <c r="I43" s="802"/>
      <c r="J43" s="802"/>
      <c r="K43" s="802"/>
      <c r="L43" s="802"/>
      <c r="M43" s="802"/>
      <c r="N43" s="802"/>
      <c r="O43" s="802"/>
      <c r="S43" s="246"/>
    </row>
    <row r="44" spans="2:28" ht="6" customHeight="1">
      <c r="E44" s="88"/>
      <c r="F44" s="88"/>
      <c r="G44" s="88"/>
      <c r="H44" s="88"/>
      <c r="I44" s="88"/>
      <c r="J44" s="88"/>
      <c r="K44" s="88"/>
      <c r="L44" s="88"/>
      <c r="M44" s="88"/>
      <c r="S44" s="246"/>
    </row>
    <row r="45" spans="2:28">
      <c r="B45" s="251" t="s">
        <v>379</v>
      </c>
      <c r="C45" s="251"/>
      <c r="S45" s="246"/>
      <c r="T45" s="803"/>
      <c r="U45" s="803"/>
      <c r="V45" s="803"/>
      <c r="W45" s="803"/>
      <c r="X45" s="803"/>
      <c r="Y45" s="803"/>
      <c r="Z45" s="803"/>
      <c r="AA45" s="803"/>
      <c r="AB45" s="803"/>
    </row>
    <row r="46" spans="2:28" ht="72.75" customHeight="1">
      <c r="B46" s="802"/>
      <c r="C46" s="802"/>
      <c r="D46" s="802"/>
      <c r="E46" s="802"/>
      <c r="F46" s="802"/>
      <c r="G46" s="802"/>
      <c r="H46" s="802"/>
      <c r="I46" s="802"/>
      <c r="J46" s="802"/>
      <c r="K46" s="802"/>
      <c r="L46" s="802"/>
      <c r="M46" s="802"/>
      <c r="N46" s="802"/>
      <c r="O46" s="802"/>
    </row>
    <row r="47" spans="2:28" ht="6" customHeight="1">
      <c r="E47" s="88"/>
      <c r="F47" s="88"/>
      <c r="G47" s="88"/>
      <c r="H47" s="88"/>
      <c r="I47" s="88"/>
      <c r="J47" s="88"/>
      <c r="K47" s="88"/>
      <c r="L47" s="88"/>
      <c r="M47" s="88"/>
    </row>
    <row r="48" spans="2:28" s="256" customFormat="1">
      <c r="B48" s="90"/>
      <c r="C48" s="90"/>
      <c r="D48" s="255"/>
      <c r="E48" s="255"/>
      <c r="F48" s="255"/>
      <c r="G48" s="255"/>
      <c r="H48" s="255"/>
      <c r="I48" s="255"/>
    </row>
    <row r="49" spans="2:9" s="256" customFormat="1">
      <c r="B49" s="90"/>
      <c r="C49" s="90"/>
      <c r="D49" s="255"/>
      <c r="E49" s="255"/>
      <c r="F49" s="255"/>
      <c r="G49" s="255"/>
      <c r="H49" s="255"/>
      <c r="I49" s="255"/>
    </row>
    <row r="50" spans="2:9" s="256" customFormat="1">
      <c r="B50" s="257"/>
      <c r="C50" s="257"/>
      <c r="D50" s="255"/>
      <c r="E50" s="255"/>
      <c r="F50" s="255"/>
      <c r="G50" s="255"/>
      <c r="H50" s="255"/>
      <c r="I50" s="255"/>
    </row>
    <row r="51" spans="2:9" s="256" customFormat="1">
      <c r="B51" s="258"/>
      <c r="C51" s="258"/>
    </row>
    <row r="52" spans="2:9" s="256" customFormat="1">
      <c r="D52" s="259"/>
    </row>
    <row r="53" spans="2:9" s="256" customFormat="1"/>
    <row r="55" spans="2:9" ht="14.25" customHeight="1"/>
  </sheetData>
  <mergeCells count="29">
    <mergeCell ref="B40:H40"/>
    <mergeCell ref="B43:O43"/>
    <mergeCell ref="T45:AB45"/>
    <mergeCell ref="B46:O46"/>
    <mergeCell ref="B19:M19"/>
    <mergeCell ref="C27:L27"/>
    <mergeCell ref="C29:O31"/>
    <mergeCell ref="B34:H34"/>
    <mergeCell ref="J34:O34"/>
    <mergeCell ref="B39:F39"/>
    <mergeCell ref="J39:O39"/>
    <mergeCell ref="B12:O12"/>
    <mergeCell ref="B13:O13"/>
    <mergeCell ref="B14:O14"/>
    <mergeCell ref="B15:C15"/>
    <mergeCell ref="E15:J15"/>
    <mergeCell ref="K15:O15"/>
    <mergeCell ref="B11:O11"/>
    <mergeCell ref="B2:O2"/>
    <mergeCell ref="N4:O4"/>
    <mergeCell ref="B6:C6"/>
    <mergeCell ref="D6:O6"/>
    <mergeCell ref="B7:C7"/>
    <mergeCell ref="D7:O7"/>
    <mergeCell ref="B8:C8"/>
    <mergeCell ref="D8:O8"/>
    <mergeCell ref="B9:C9"/>
    <mergeCell ref="D9:O9"/>
    <mergeCell ref="B10:O10"/>
  </mergeCells>
  <phoneticPr fontId="6"/>
  <conditionalFormatting sqref="D15">
    <cfRule type="containsText" dxfId="16" priority="1" operator="containsText" text="あり">
      <formula>NOT(ISERROR(SEARCH("あり",D15)))</formula>
    </cfRule>
    <cfRule type="containsText" dxfId="15" priority="2" operator="containsText" text="なし">
      <formula>NOT(ISERROR(SEARCH("なし",D15)))</formula>
    </cfRule>
    <cfRule type="containsText" dxfId="14" priority="3" operator="containsText" text="あり">
      <formula>NOT(ISERROR(SEARCH("あり",D15)))</formula>
    </cfRule>
  </conditionalFormatting>
  <dataValidations count="5">
    <dataValidation imeMode="halfAlpha" allowBlank="1" showInputMessage="1" showErrorMessage="1" sqref="B13:O13" xr:uid="{68FBAD68-109A-410B-8200-5A33E944C90B}"/>
    <dataValidation type="list" allowBlank="1" showInputMessage="1" showErrorMessage="1" sqref="B11:O11" xr:uid="{6A71143E-10B4-4C97-972B-656DBED430E1}">
      <formula1>"障害者支援施設,グループホーム,障害児入所施設,短期入所,訪問系事業所"</formula1>
    </dataValidation>
    <dataValidation type="list" allowBlank="1" showInputMessage="1" showErrorMessage="1" sqref="D15" xr:uid="{3DFC3179-2B52-4CBF-BE3E-29C6D2B6CC96}">
      <formula1>"あり,なし"</formula1>
    </dataValidation>
    <dataValidation imeMode="halfKatakana" allowBlank="1" showInputMessage="1" showErrorMessage="1" sqref="D8:M8 D6" xr:uid="{15B3665F-EB06-4592-9C18-7C85B6B991A6}"/>
    <dataValidation type="list" allowBlank="1" showInputMessage="1" showErrorMessage="1" sqref="K15:O15" xr:uid="{B94BE12E-74AC-48EA-9AA0-FED9FAFEE950}">
      <formula1>"令和元年度,令和２年度,令和３年度,令和４年度,令和５年度,令和６年度"</formula1>
    </dataValidation>
  </dataValidations>
  <pageMargins left="0.7" right="0.7" top="0.75" bottom="0.75" header="0.3" footer="0.3"/>
  <pageSetup paperSize="9" scale="57" orientation="portrait" r:id="rId1"/>
  <colBreaks count="1" manualBreakCount="1">
    <brk id="1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47457" r:id="rId4" name="Check Box 1">
              <controlPr defaultSize="0" autoFill="0" autoLine="0" autoPict="0">
                <anchor moveWithCells="1">
                  <from>
                    <xdr:col>1</xdr:col>
                    <xdr:colOff>1771650</xdr:colOff>
                    <xdr:row>22</xdr:row>
                    <xdr:rowOff>95250</xdr:rowOff>
                  </from>
                  <to>
                    <xdr:col>2</xdr:col>
                    <xdr:colOff>228600</xdr:colOff>
                    <xdr:row>25</xdr:row>
                    <xdr:rowOff>28575</xdr:rowOff>
                  </to>
                </anchor>
              </controlPr>
            </control>
          </mc:Choice>
        </mc:AlternateContent>
        <mc:AlternateContent xmlns:mc="http://schemas.openxmlformats.org/markup-compatibility/2006">
          <mc:Choice Requires="x14">
            <control shapeId="147458" r:id="rId5" name="Check Box 2">
              <controlPr defaultSize="0" autoFill="0" autoLine="0" autoPict="0">
                <anchor moveWithCells="1">
                  <from>
                    <xdr:col>4</xdr:col>
                    <xdr:colOff>752475</xdr:colOff>
                    <xdr:row>23</xdr:row>
                    <xdr:rowOff>171450</xdr:rowOff>
                  </from>
                  <to>
                    <xdr:col>5</xdr:col>
                    <xdr:colOff>38100</xdr:colOff>
                    <xdr:row>25</xdr:row>
                    <xdr:rowOff>95250</xdr:rowOff>
                  </to>
                </anchor>
              </controlPr>
            </control>
          </mc:Choice>
        </mc:AlternateContent>
        <mc:AlternateContent xmlns:mc="http://schemas.openxmlformats.org/markup-compatibility/2006">
          <mc:Choice Requires="x14">
            <control shapeId="147459" r:id="rId6" name="Check Box 3">
              <controlPr defaultSize="0" autoFill="0" autoLine="0" autoPict="0">
                <anchor moveWithCells="1">
                  <from>
                    <xdr:col>4</xdr:col>
                    <xdr:colOff>752475</xdr:colOff>
                    <xdr:row>22</xdr:row>
                    <xdr:rowOff>142875</xdr:rowOff>
                  </from>
                  <to>
                    <xdr:col>5</xdr:col>
                    <xdr:colOff>38100</xdr:colOff>
                    <xdr:row>24</xdr:row>
                    <xdr:rowOff>133350</xdr:rowOff>
                  </to>
                </anchor>
              </controlPr>
            </control>
          </mc:Choice>
        </mc:AlternateContent>
        <mc:AlternateContent xmlns:mc="http://schemas.openxmlformats.org/markup-compatibility/2006">
          <mc:Choice Requires="x14">
            <control shapeId="147460" r:id="rId7" name="Check Box 4">
              <controlPr defaultSize="0" autoFill="0" autoLine="0" autoPict="0">
                <anchor moveWithCells="1">
                  <from>
                    <xdr:col>1</xdr:col>
                    <xdr:colOff>1771650</xdr:colOff>
                    <xdr:row>23</xdr:row>
                    <xdr:rowOff>152400</xdr:rowOff>
                  </from>
                  <to>
                    <xdr:col>2</xdr:col>
                    <xdr:colOff>228600</xdr:colOff>
                    <xdr:row>25</xdr:row>
                    <xdr:rowOff>85725</xdr:rowOff>
                  </to>
                </anchor>
              </controlPr>
            </control>
          </mc:Choice>
        </mc:AlternateContent>
        <mc:AlternateContent xmlns:mc="http://schemas.openxmlformats.org/markup-compatibility/2006">
          <mc:Choice Requires="x14">
            <control shapeId="147461" r:id="rId8" name="Check Box 5">
              <controlPr defaultSize="0" autoFill="0" autoLine="0" autoPict="0">
                <anchor moveWithCells="1">
                  <from>
                    <xdr:col>10</xdr:col>
                    <xdr:colOff>790575</xdr:colOff>
                    <xdr:row>22</xdr:row>
                    <xdr:rowOff>95250</xdr:rowOff>
                  </from>
                  <to>
                    <xdr:col>11</xdr:col>
                    <xdr:colOff>95250</xdr:colOff>
                    <xdr:row>25</xdr:row>
                    <xdr:rowOff>28575</xdr:rowOff>
                  </to>
                </anchor>
              </controlPr>
            </control>
          </mc:Choice>
        </mc:AlternateContent>
        <mc:AlternateContent xmlns:mc="http://schemas.openxmlformats.org/markup-compatibility/2006">
          <mc:Choice Requires="x14">
            <control shapeId="147462" r:id="rId9" name="Check Box 6">
              <controlPr defaultSize="0" autoFill="0" autoLine="0" autoPict="0">
                <anchor moveWithCells="1">
                  <from>
                    <xdr:col>1</xdr:col>
                    <xdr:colOff>0</xdr:colOff>
                    <xdr:row>34</xdr:row>
                    <xdr:rowOff>0</xdr:rowOff>
                  </from>
                  <to>
                    <xdr:col>2</xdr:col>
                    <xdr:colOff>400050</xdr:colOff>
                    <xdr:row>35</xdr:row>
                    <xdr:rowOff>85725</xdr:rowOff>
                  </to>
                </anchor>
              </controlPr>
            </control>
          </mc:Choice>
        </mc:AlternateContent>
        <mc:AlternateContent xmlns:mc="http://schemas.openxmlformats.org/markup-compatibility/2006">
          <mc:Choice Requires="x14">
            <control shapeId="147463" r:id="rId10" name="Check Box 7">
              <controlPr defaultSize="0" autoFill="0" autoLine="0" autoPict="0">
                <anchor moveWithCells="1">
                  <from>
                    <xdr:col>1</xdr:col>
                    <xdr:colOff>0</xdr:colOff>
                    <xdr:row>35</xdr:row>
                    <xdr:rowOff>190500</xdr:rowOff>
                  </from>
                  <to>
                    <xdr:col>3</xdr:col>
                    <xdr:colOff>180975</xdr:colOff>
                    <xdr:row>37</xdr:row>
                    <xdr:rowOff>76200</xdr:rowOff>
                  </to>
                </anchor>
              </controlPr>
            </control>
          </mc:Choice>
        </mc:AlternateContent>
        <mc:AlternateContent xmlns:mc="http://schemas.openxmlformats.org/markup-compatibility/2006">
          <mc:Choice Requires="x14">
            <control shapeId="147464" r:id="rId11" name="Check Box 8">
              <controlPr defaultSize="0" autoFill="0" autoLine="0" autoPict="0">
                <anchor moveWithCells="1">
                  <from>
                    <xdr:col>1</xdr:col>
                    <xdr:colOff>0</xdr:colOff>
                    <xdr:row>37</xdr:row>
                    <xdr:rowOff>19050</xdr:rowOff>
                  </from>
                  <to>
                    <xdr:col>3</xdr:col>
                    <xdr:colOff>0</xdr:colOff>
                    <xdr:row>38</xdr:row>
                    <xdr:rowOff>85725</xdr:rowOff>
                  </to>
                </anchor>
              </controlPr>
            </control>
          </mc:Choice>
        </mc:AlternateContent>
        <mc:AlternateContent xmlns:mc="http://schemas.openxmlformats.org/markup-compatibility/2006">
          <mc:Choice Requires="x14">
            <control shapeId="147465" r:id="rId12" name="Check Box 9">
              <controlPr defaultSize="0" autoFill="0" autoLine="0" autoPict="0">
                <anchor moveWithCells="1">
                  <from>
                    <xdr:col>1</xdr:col>
                    <xdr:colOff>0</xdr:colOff>
                    <xdr:row>34</xdr:row>
                    <xdr:rowOff>219075</xdr:rowOff>
                  </from>
                  <to>
                    <xdr:col>3</xdr:col>
                    <xdr:colOff>180975</xdr:colOff>
                    <xdr:row>36</xdr:row>
                    <xdr:rowOff>76200</xdr:rowOff>
                  </to>
                </anchor>
              </controlPr>
            </control>
          </mc:Choice>
        </mc:AlternateContent>
        <mc:AlternateContent xmlns:mc="http://schemas.openxmlformats.org/markup-compatibility/2006">
          <mc:Choice Requires="x14">
            <control shapeId="147466" r:id="rId13" name="Check Box 10">
              <controlPr defaultSize="0" autoFill="0" autoLine="0" autoPict="0">
                <anchor moveWithCells="1">
                  <from>
                    <xdr:col>1</xdr:col>
                    <xdr:colOff>0</xdr:colOff>
                    <xdr:row>37</xdr:row>
                    <xdr:rowOff>219075</xdr:rowOff>
                  </from>
                  <to>
                    <xdr:col>3</xdr:col>
                    <xdr:colOff>361950</xdr:colOff>
                    <xdr:row>39</xdr:row>
                    <xdr:rowOff>76200</xdr:rowOff>
                  </to>
                </anchor>
              </controlPr>
            </control>
          </mc:Choice>
        </mc:AlternateContent>
        <mc:AlternateContent xmlns:mc="http://schemas.openxmlformats.org/markup-compatibility/2006">
          <mc:Choice Requires="x14">
            <control shapeId="147467" r:id="rId14" name="Check Box 11">
              <controlPr defaultSize="0" autoFill="0" autoLine="0" autoPict="0">
                <anchor moveWithCells="1">
                  <from>
                    <xdr:col>1</xdr:col>
                    <xdr:colOff>1781175</xdr:colOff>
                    <xdr:row>33</xdr:row>
                    <xdr:rowOff>219075</xdr:rowOff>
                  </from>
                  <to>
                    <xdr:col>6</xdr:col>
                    <xdr:colOff>190500</xdr:colOff>
                    <xdr:row>35</xdr:row>
                    <xdr:rowOff>95250</xdr:rowOff>
                  </to>
                </anchor>
              </controlPr>
            </control>
          </mc:Choice>
        </mc:AlternateContent>
        <mc:AlternateContent xmlns:mc="http://schemas.openxmlformats.org/markup-compatibility/2006">
          <mc:Choice Requires="x14">
            <control shapeId="147468" r:id="rId15" name="Check Box 12">
              <controlPr defaultSize="0" autoFill="0" autoLine="0" autoPict="0">
                <anchor moveWithCells="1">
                  <from>
                    <xdr:col>3</xdr:col>
                    <xdr:colOff>419100</xdr:colOff>
                    <xdr:row>37</xdr:row>
                    <xdr:rowOff>209550</xdr:rowOff>
                  </from>
                  <to>
                    <xdr:col>4</xdr:col>
                    <xdr:colOff>247650</xdr:colOff>
                    <xdr:row>39</xdr:row>
                    <xdr:rowOff>95250</xdr:rowOff>
                  </to>
                </anchor>
              </controlPr>
            </control>
          </mc:Choice>
        </mc:AlternateContent>
        <mc:AlternateContent xmlns:mc="http://schemas.openxmlformats.org/markup-compatibility/2006">
          <mc:Choice Requires="x14">
            <control shapeId="147469" r:id="rId16" name="Check Box 13">
              <controlPr defaultSize="0" autoFill="0" autoLine="0" autoPict="0">
                <anchor moveWithCells="1">
                  <from>
                    <xdr:col>9</xdr:col>
                    <xdr:colOff>38100</xdr:colOff>
                    <xdr:row>34</xdr:row>
                    <xdr:rowOff>28575</xdr:rowOff>
                  </from>
                  <to>
                    <xdr:col>10</xdr:col>
                    <xdr:colOff>638175</xdr:colOff>
                    <xdr:row>35</xdr:row>
                    <xdr:rowOff>57150</xdr:rowOff>
                  </to>
                </anchor>
              </controlPr>
            </control>
          </mc:Choice>
        </mc:AlternateContent>
        <mc:AlternateContent xmlns:mc="http://schemas.openxmlformats.org/markup-compatibility/2006">
          <mc:Choice Requires="x14">
            <control shapeId="147470" r:id="rId17" name="Check Box 14">
              <controlPr defaultSize="0" autoFill="0" autoLine="0" autoPict="0">
                <anchor moveWithCells="1">
                  <from>
                    <xdr:col>9</xdr:col>
                    <xdr:colOff>38100</xdr:colOff>
                    <xdr:row>35</xdr:row>
                    <xdr:rowOff>76200</xdr:rowOff>
                  </from>
                  <to>
                    <xdr:col>11</xdr:col>
                    <xdr:colOff>762000</xdr:colOff>
                    <xdr:row>36</xdr:row>
                    <xdr:rowOff>161925</xdr:rowOff>
                  </to>
                </anchor>
              </controlPr>
            </control>
          </mc:Choice>
        </mc:AlternateContent>
        <mc:AlternateContent xmlns:mc="http://schemas.openxmlformats.org/markup-compatibility/2006">
          <mc:Choice Requires="x14">
            <control shapeId="147471" r:id="rId18" name="Check Box 15">
              <controlPr defaultSize="0" autoFill="0" autoLine="0" autoPict="0">
                <anchor moveWithCells="1">
                  <from>
                    <xdr:col>9</xdr:col>
                    <xdr:colOff>38100</xdr:colOff>
                    <xdr:row>36</xdr:row>
                    <xdr:rowOff>19050</xdr:rowOff>
                  </from>
                  <to>
                    <xdr:col>11</xdr:col>
                    <xdr:colOff>571500</xdr:colOff>
                    <xdr:row>37</xdr:row>
                    <xdr:rowOff>95250</xdr:rowOff>
                  </to>
                </anchor>
              </controlPr>
            </control>
          </mc:Choice>
        </mc:AlternateContent>
        <mc:AlternateContent xmlns:mc="http://schemas.openxmlformats.org/markup-compatibility/2006">
          <mc:Choice Requires="x14">
            <control shapeId="147472" r:id="rId19" name="Check Box 16">
              <controlPr defaultSize="0" autoFill="0" autoLine="0" autoPict="0">
                <anchor moveWithCells="1">
                  <from>
                    <xdr:col>11</xdr:col>
                    <xdr:colOff>895350</xdr:colOff>
                    <xdr:row>35</xdr:row>
                    <xdr:rowOff>95250</xdr:rowOff>
                  </from>
                  <to>
                    <xdr:col>14</xdr:col>
                    <xdr:colOff>1123950</xdr:colOff>
                    <xdr:row>37</xdr:row>
                    <xdr:rowOff>19050</xdr:rowOff>
                  </to>
                </anchor>
              </controlPr>
            </control>
          </mc:Choice>
        </mc:AlternateContent>
        <mc:AlternateContent xmlns:mc="http://schemas.openxmlformats.org/markup-compatibility/2006">
          <mc:Choice Requires="x14">
            <control shapeId="147473" r:id="rId20" name="Check Box 17">
              <controlPr defaultSize="0" autoFill="0" autoLine="0" autoPict="0">
                <anchor moveWithCells="1">
                  <from>
                    <xdr:col>11</xdr:col>
                    <xdr:colOff>895350</xdr:colOff>
                    <xdr:row>36</xdr:row>
                    <xdr:rowOff>19050</xdr:rowOff>
                  </from>
                  <to>
                    <xdr:col>14</xdr:col>
                    <xdr:colOff>723900</xdr:colOff>
                    <xdr:row>37</xdr:row>
                    <xdr:rowOff>104775</xdr:rowOff>
                  </to>
                </anchor>
              </controlPr>
            </control>
          </mc:Choice>
        </mc:AlternateContent>
        <mc:AlternateContent xmlns:mc="http://schemas.openxmlformats.org/markup-compatibility/2006">
          <mc:Choice Requires="x14">
            <control shapeId="147474" r:id="rId21" name="Check Box 18">
              <controlPr defaultSize="0" autoFill="0" autoLine="0" autoPict="0">
                <anchor moveWithCells="1">
                  <from>
                    <xdr:col>11</xdr:col>
                    <xdr:colOff>895350</xdr:colOff>
                    <xdr:row>37</xdr:row>
                    <xdr:rowOff>28575</xdr:rowOff>
                  </from>
                  <to>
                    <xdr:col>13</xdr:col>
                    <xdr:colOff>28575</xdr:colOff>
                    <xdr:row>38</xdr:row>
                    <xdr:rowOff>133350</xdr:rowOff>
                  </to>
                </anchor>
              </controlPr>
            </control>
          </mc:Choice>
        </mc:AlternateContent>
        <mc:AlternateContent xmlns:mc="http://schemas.openxmlformats.org/markup-compatibility/2006">
          <mc:Choice Requires="x14">
            <control shapeId="147475" r:id="rId22" name="Check Box 19">
              <controlPr defaultSize="0" autoFill="0" autoLine="0" autoPict="0">
                <anchor moveWithCells="1">
                  <from>
                    <xdr:col>9</xdr:col>
                    <xdr:colOff>38100</xdr:colOff>
                    <xdr:row>37</xdr:row>
                    <xdr:rowOff>28575</xdr:rowOff>
                  </from>
                  <to>
                    <xdr:col>11</xdr:col>
                    <xdr:colOff>866775</xdr:colOff>
                    <xdr:row>38</xdr:row>
                    <xdr:rowOff>104775</xdr:rowOff>
                  </to>
                </anchor>
              </controlPr>
            </control>
          </mc:Choice>
        </mc:AlternateContent>
        <mc:AlternateContent xmlns:mc="http://schemas.openxmlformats.org/markup-compatibility/2006">
          <mc:Choice Requires="x14">
            <control shapeId="147476" r:id="rId23" name="Check Box 20">
              <controlPr defaultSize="0" autoFill="0" autoLine="0" autoPict="0">
                <anchor moveWithCells="1">
                  <from>
                    <xdr:col>3</xdr:col>
                    <xdr:colOff>419100</xdr:colOff>
                    <xdr:row>36</xdr:row>
                    <xdr:rowOff>171450</xdr:rowOff>
                  </from>
                  <to>
                    <xdr:col>7</xdr:col>
                    <xdr:colOff>295275</xdr:colOff>
                    <xdr:row>38</xdr:row>
                    <xdr:rowOff>38100</xdr:rowOff>
                  </to>
                </anchor>
              </controlPr>
            </control>
          </mc:Choice>
        </mc:AlternateContent>
        <mc:AlternateContent xmlns:mc="http://schemas.openxmlformats.org/markup-compatibility/2006">
          <mc:Choice Requires="x14">
            <control shapeId="147477" r:id="rId24" name="Check Box 21">
              <controlPr defaultSize="0" autoFill="0" autoLine="0" autoPict="0">
                <anchor moveWithCells="1">
                  <from>
                    <xdr:col>1</xdr:col>
                    <xdr:colOff>1781175</xdr:colOff>
                    <xdr:row>34</xdr:row>
                    <xdr:rowOff>209550</xdr:rowOff>
                  </from>
                  <to>
                    <xdr:col>6</xdr:col>
                    <xdr:colOff>285750</xdr:colOff>
                    <xdr:row>36</xdr:row>
                    <xdr:rowOff>66675</xdr:rowOff>
                  </to>
                </anchor>
              </controlPr>
            </control>
          </mc:Choice>
        </mc:AlternateContent>
        <mc:AlternateContent xmlns:mc="http://schemas.openxmlformats.org/markup-compatibility/2006">
          <mc:Choice Requires="x14">
            <control shapeId="147478" r:id="rId25" name="Check Box 22">
              <controlPr defaultSize="0" autoFill="0" autoLine="0" autoPict="0">
                <anchor moveWithCells="1">
                  <from>
                    <xdr:col>3</xdr:col>
                    <xdr:colOff>419100</xdr:colOff>
                    <xdr:row>35</xdr:row>
                    <xdr:rowOff>171450</xdr:rowOff>
                  </from>
                  <to>
                    <xdr:col>6</xdr:col>
                    <xdr:colOff>180975</xdr:colOff>
                    <xdr:row>37</xdr:row>
                    <xdr:rowOff>76200</xdr:rowOff>
                  </to>
                </anchor>
              </controlPr>
            </control>
          </mc:Choice>
        </mc:AlternateContent>
        <mc:AlternateContent xmlns:mc="http://schemas.openxmlformats.org/markup-compatibility/2006">
          <mc:Choice Requires="x14">
            <control shapeId="147479" r:id="rId26" name="Check Box 23">
              <controlPr defaultSize="0" autoFill="0" autoLine="0" autoPict="0">
                <anchor moveWithCells="1">
                  <from>
                    <xdr:col>0</xdr:col>
                    <xdr:colOff>95250</xdr:colOff>
                    <xdr:row>14</xdr:row>
                    <xdr:rowOff>57150</xdr:rowOff>
                  </from>
                  <to>
                    <xdr:col>1</xdr:col>
                    <xdr:colOff>333375</xdr:colOff>
                    <xdr:row>19</xdr:row>
                    <xdr:rowOff>114300</xdr:rowOff>
                  </to>
                </anchor>
              </controlPr>
            </control>
          </mc:Choice>
        </mc:AlternateContent>
        <mc:AlternateContent xmlns:mc="http://schemas.openxmlformats.org/markup-compatibility/2006">
          <mc:Choice Requires="x14">
            <control shapeId="147480" r:id="rId27" name="Check Box 24">
              <controlPr defaultSize="0" autoFill="0" autoLine="0" autoPict="0">
                <anchor moveWithCells="1">
                  <from>
                    <xdr:col>0</xdr:col>
                    <xdr:colOff>19050</xdr:colOff>
                    <xdr:row>16</xdr:row>
                    <xdr:rowOff>190500</xdr:rowOff>
                  </from>
                  <to>
                    <xdr:col>1</xdr:col>
                    <xdr:colOff>438150</xdr:colOff>
                    <xdr:row>19</xdr:row>
                    <xdr:rowOff>590550</xdr:rowOff>
                  </to>
                </anchor>
              </controlPr>
            </control>
          </mc:Choice>
        </mc:AlternateContent>
        <mc:AlternateContent xmlns:mc="http://schemas.openxmlformats.org/markup-compatibility/2006">
          <mc:Choice Requires="x14">
            <control shapeId="147481" r:id="rId28" name="Check Box 25">
              <controlPr defaultSize="0" autoFill="0" autoLine="0" autoPict="0">
                <anchor moveWithCells="1">
                  <from>
                    <xdr:col>0</xdr:col>
                    <xdr:colOff>38100</xdr:colOff>
                    <xdr:row>18</xdr:row>
                    <xdr:rowOff>295275</xdr:rowOff>
                  </from>
                  <to>
                    <xdr:col>1</xdr:col>
                    <xdr:colOff>533400</xdr:colOff>
                    <xdr:row>21</xdr:row>
                    <xdr:rowOff>28575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FD75D-4974-4BF5-B365-613923F6E7BD}">
  <sheetPr>
    <tabColor rgb="FFFFFF00"/>
  </sheetPr>
  <dimension ref="A1:V60"/>
  <sheetViews>
    <sheetView workbookViewId="0">
      <selection activeCell="J1" sqref="J1"/>
    </sheetView>
  </sheetViews>
  <sheetFormatPr defaultColWidth="5.625" defaultRowHeight="14.25"/>
  <cols>
    <col min="1" max="1" width="3.875" style="356" customWidth="1"/>
    <col min="2" max="2" width="5.625" style="356"/>
    <col min="3" max="3" width="12.875" style="356" customWidth="1"/>
    <col min="4" max="4" width="5.625" style="356"/>
    <col min="5" max="5" width="18" style="356" customWidth="1"/>
    <col min="6" max="21" width="5.625" style="356"/>
    <col min="22" max="22" width="3.875" style="356" customWidth="1"/>
    <col min="23" max="23" width="2.75" style="356" customWidth="1"/>
    <col min="24" max="16384" width="5.625" style="356"/>
  </cols>
  <sheetData>
    <row r="1" spans="1:22" ht="17.25">
      <c r="A1" s="354" t="s">
        <v>534</v>
      </c>
      <c r="B1" s="355"/>
      <c r="C1" s="355"/>
      <c r="D1" s="355"/>
      <c r="E1" s="355"/>
      <c r="F1" s="355"/>
      <c r="G1" s="355"/>
      <c r="H1" s="355"/>
      <c r="I1" s="355"/>
      <c r="J1" s="355"/>
    </row>
    <row r="2" spans="1:22" ht="25.15" customHeight="1">
      <c r="A2" s="355"/>
      <c r="B2" s="822" t="s">
        <v>535</v>
      </c>
      <c r="C2" s="823"/>
      <c r="D2" s="823"/>
      <c r="E2" s="823"/>
      <c r="F2" s="823"/>
      <c r="G2" s="823"/>
      <c r="H2" s="823"/>
      <c r="I2" s="823"/>
      <c r="J2" s="823"/>
      <c r="K2" s="823"/>
      <c r="L2" s="823"/>
      <c r="M2" s="823"/>
      <c r="N2" s="823"/>
      <c r="O2" s="823"/>
      <c r="P2" s="823"/>
      <c r="Q2" s="823"/>
      <c r="R2" s="823"/>
      <c r="S2" s="823"/>
      <c r="T2" s="823"/>
      <c r="U2" s="823"/>
    </row>
    <row r="3" spans="1:22" ht="31.5" customHeight="1">
      <c r="A3" s="355"/>
      <c r="B3" s="823"/>
      <c r="C3" s="823"/>
      <c r="D3" s="823"/>
      <c r="E3" s="823"/>
      <c r="F3" s="823"/>
      <c r="G3" s="823"/>
      <c r="H3" s="823"/>
      <c r="I3" s="823"/>
      <c r="J3" s="823"/>
      <c r="K3" s="823"/>
      <c r="L3" s="823"/>
      <c r="M3" s="823"/>
      <c r="N3" s="823"/>
      <c r="O3" s="823"/>
      <c r="P3" s="823"/>
      <c r="Q3" s="823"/>
      <c r="R3" s="823"/>
      <c r="S3" s="823"/>
      <c r="T3" s="823"/>
      <c r="U3" s="823"/>
    </row>
    <row r="4" spans="1:22" s="359" customFormat="1" ht="9.75" customHeight="1">
      <c r="A4" s="357"/>
      <c r="B4" s="358"/>
      <c r="C4" s="358"/>
      <c r="D4" s="358"/>
      <c r="E4" s="358"/>
      <c r="F4" s="358"/>
      <c r="G4" s="358"/>
      <c r="H4" s="358"/>
      <c r="I4" s="358"/>
      <c r="J4" s="358"/>
    </row>
    <row r="5" spans="1:22" s="362" customFormat="1" ht="18.75">
      <c r="A5" s="360"/>
      <c r="B5" s="361"/>
      <c r="C5" s="361"/>
      <c r="D5" s="361"/>
      <c r="E5" s="361"/>
      <c r="F5" s="361"/>
      <c r="G5" s="361"/>
      <c r="H5" s="360"/>
      <c r="I5" s="360"/>
      <c r="J5" s="360"/>
      <c r="P5" s="824" t="s">
        <v>226</v>
      </c>
      <c r="Q5" s="824"/>
      <c r="R5" s="824"/>
      <c r="S5" s="825"/>
      <c r="T5" s="825"/>
      <c r="U5" s="825"/>
      <c r="V5" s="825"/>
    </row>
    <row r="6" spans="1:22" s="362" customFormat="1" ht="18.75">
      <c r="A6" s="360"/>
      <c r="B6" s="361"/>
      <c r="C6" s="361"/>
      <c r="D6" s="361"/>
      <c r="E6" s="361"/>
      <c r="F6" s="361"/>
      <c r="G6" s="361"/>
      <c r="H6" s="360"/>
      <c r="I6" s="360"/>
      <c r="J6" s="360"/>
      <c r="P6" s="363"/>
      <c r="Q6" s="363"/>
      <c r="R6" s="363"/>
      <c r="S6" s="364"/>
      <c r="T6" s="364"/>
      <c r="U6" s="364"/>
      <c r="V6" s="364"/>
    </row>
    <row r="7" spans="1:22" s="367" customFormat="1" ht="15" thickBot="1">
      <c r="A7" s="365"/>
      <c r="B7" s="365"/>
      <c r="C7" s="366" t="s">
        <v>153</v>
      </c>
      <c r="D7" s="365"/>
      <c r="E7" s="365"/>
      <c r="F7" s="365"/>
      <c r="G7" s="365"/>
      <c r="H7" s="365"/>
      <c r="I7" s="365"/>
      <c r="J7" s="365"/>
    </row>
    <row r="8" spans="1:22" s="367" customFormat="1" ht="23.1" customHeight="1">
      <c r="A8" s="365"/>
      <c r="B8" s="365"/>
      <c r="C8" s="368" t="s">
        <v>4</v>
      </c>
      <c r="D8" s="826"/>
      <c r="E8" s="827"/>
      <c r="F8" s="827"/>
      <c r="G8" s="827"/>
      <c r="H8" s="827"/>
      <c r="I8" s="827"/>
      <c r="J8" s="827"/>
      <c r="K8" s="828"/>
    </row>
    <row r="9" spans="1:22" s="367" customFormat="1" ht="23.1" customHeight="1">
      <c r="A9" s="365"/>
      <c r="B9" s="365"/>
      <c r="C9" s="369" t="s">
        <v>155</v>
      </c>
      <c r="D9" s="829"/>
      <c r="E9" s="830"/>
      <c r="F9" s="830"/>
      <c r="G9" s="830"/>
      <c r="H9" s="830"/>
      <c r="I9" s="830"/>
      <c r="J9" s="830"/>
      <c r="K9" s="831"/>
    </row>
    <row r="10" spans="1:22" s="367" customFormat="1" ht="23.1" customHeight="1">
      <c r="A10" s="365"/>
      <c r="B10" s="365"/>
      <c r="C10" s="370" t="s">
        <v>506</v>
      </c>
      <c r="D10" s="832"/>
      <c r="E10" s="833"/>
      <c r="F10" s="834" t="s">
        <v>507</v>
      </c>
      <c r="G10" s="834"/>
      <c r="H10" s="834"/>
      <c r="I10" s="834"/>
      <c r="J10" s="834"/>
      <c r="K10" s="835"/>
    </row>
    <row r="11" spans="1:22" s="367" customFormat="1" ht="23.1" customHeight="1" thickBot="1">
      <c r="A11" s="365"/>
      <c r="B11" s="365"/>
      <c r="C11" s="371" t="s">
        <v>508</v>
      </c>
      <c r="D11" s="836"/>
      <c r="E11" s="837"/>
      <c r="F11" s="838" t="s">
        <v>507</v>
      </c>
      <c r="G11" s="838"/>
      <c r="H11" s="838"/>
      <c r="I11" s="838"/>
      <c r="J11" s="838"/>
      <c r="K11" s="839"/>
    </row>
    <row r="12" spans="1:22" ht="10.15" customHeight="1">
      <c r="A12" s="355"/>
      <c r="B12" s="355"/>
      <c r="C12" s="355"/>
      <c r="D12" s="355"/>
      <c r="E12" s="355"/>
      <c r="F12" s="355"/>
      <c r="G12" s="355"/>
      <c r="H12" s="355"/>
      <c r="I12" s="355"/>
      <c r="J12" s="355"/>
    </row>
    <row r="13" spans="1:22" ht="20.100000000000001" customHeight="1">
      <c r="A13" s="355"/>
      <c r="B13" s="840" t="s">
        <v>509</v>
      </c>
      <c r="C13" s="840"/>
      <c r="D13" s="840"/>
      <c r="E13" s="841">
        <f>$C$17+$E$17-$G$17</f>
        <v>0</v>
      </c>
      <c r="F13" s="842"/>
      <c r="G13" s="842"/>
      <c r="H13" s="842"/>
      <c r="I13" s="842"/>
      <c r="J13" s="844" t="s">
        <v>143</v>
      </c>
      <c r="K13" s="845"/>
      <c r="M13" s="821"/>
      <c r="N13" s="821"/>
      <c r="O13" s="821"/>
      <c r="P13" s="821"/>
      <c r="Q13" s="821"/>
      <c r="R13" s="821"/>
      <c r="T13" s="372"/>
      <c r="U13" s="372"/>
    </row>
    <row r="14" spans="1:22" ht="20.100000000000001" customHeight="1" thickBot="1">
      <c r="A14" s="355"/>
      <c r="B14" s="840"/>
      <c r="C14" s="840"/>
      <c r="D14" s="840"/>
      <c r="E14" s="843"/>
      <c r="F14" s="843"/>
      <c r="G14" s="843"/>
      <c r="H14" s="843"/>
      <c r="I14" s="843"/>
      <c r="J14" s="844"/>
      <c r="K14" s="845"/>
      <c r="M14" s="821"/>
      <c r="N14" s="821"/>
      <c r="O14" s="821"/>
      <c r="P14" s="821"/>
      <c r="Q14" s="821"/>
      <c r="R14" s="821"/>
      <c r="T14" s="372"/>
      <c r="U14" s="372"/>
    </row>
    <row r="15" spans="1:22" ht="10.15" customHeight="1">
      <c r="A15" s="355"/>
      <c r="B15" s="355"/>
      <c r="C15" s="355"/>
      <c r="D15" s="355"/>
      <c r="E15" s="355"/>
      <c r="F15" s="355"/>
      <c r="G15" s="355"/>
      <c r="H15" s="355"/>
      <c r="I15" s="355"/>
      <c r="J15" s="355"/>
    </row>
    <row r="16" spans="1:22" ht="40.15" customHeight="1">
      <c r="A16" s="355"/>
      <c r="B16" s="355"/>
      <c r="C16" s="849" t="s">
        <v>524</v>
      </c>
      <c r="D16" s="849"/>
      <c r="E16" s="850" t="s">
        <v>525</v>
      </c>
      <c r="F16" s="851"/>
      <c r="G16" s="850" t="s">
        <v>526</v>
      </c>
      <c r="H16" s="851"/>
      <c r="I16" s="373"/>
      <c r="J16" s="373"/>
    </row>
    <row r="17" spans="1:21" ht="20.100000000000001" customHeight="1">
      <c r="A17" s="355"/>
      <c r="B17" s="355"/>
      <c r="C17" s="852">
        <f>$P$25</f>
        <v>0</v>
      </c>
      <c r="D17" s="853"/>
      <c r="E17" s="854">
        <f>$S$25</f>
        <v>0</v>
      </c>
      <c r="F17" s="855"/>
      <c r="G17" s="856"/>
      <c r="H17" s="857"/>
      <c r="I17" s="374"/>
      <c r="J17" s="374"/>
    </row>
    <row r="18" spans="1:21" ht="10.15" customHeight="1">
      <c r="A18" s="355"/>
      <c r="B18" s="355"/>
      <c r="C18" s="355"/>
      <c r="D18" s="355"/>
      <c r="E18" s="355"/>
      <c r="F18" s="355"/>
      <c r="G18" s="355"/>
      <c r="H18" s="355"/>
      <c r="I18" s="355"/>
      <c r="J18" s="355"/>
    </row>
    <row r="19" spans="1:21" s="376" customFormat="1" ht="20.100000000000001" customHeight="1">
      <c r="A19" s="373"/>
      <c r="B19" s="375" t="s">
        <v>513</v>
      </c>
      <c r="C19" s="858" t="s">
        <v>514</v>
      </c>
      <c r="D19" s="858"/>
      <c r="E19" s="858"/>
      <c r="F19" s="858"/>
      <c r="G19" s="858"/>
      <c r="H19" s="858"/>
      <c r="I19" s="858"/>
      <c r="J19" s="858"/>
      <c r="K19" s="859" t="s">
        <v>10</v>
      </c>
      <c r="L19" s="859"/>
      <c r="M19" s="859" t="s">
        <v>515</v>
      </c>
      <c r="N19" s="859"/>
      <c r="O19" s="859"/>
      <c r="P19" s="859" t="s">
        <v>516</v>
      </c>
      <c r="Q19" s="859"/>
      <c r="R19" s="859"/>
      <c r="S19" s="860" t="s">
        <v>517</v>
      </c>
      <c r="T19" s="860"/>
      <c r="U19" s="860"/>
    </row>
    <row r="20" spans="1:21" ht="20.100000000000001" customHeight="1">
      <c r="A20" s="355"/>
      <c r="B20" s="377">
        <v>1</v>
      </c>
      <c r="C20" s="846"/>
      <c r="D20" s="846"/>
      <c r="E20" s="846"/>
      <c r="F20" s="846"/>
      <c r="G20" s="846"/>
      <c r="H20" s="846"/>
      <c r="I20" s="846"/>
      <c r="J20" s="846"/>
      <c r="K20" s="396"/>
      <c r="L20" s="383" t="s">
        <v>527</v>
      </c>
      <c r="M20" s="847"/>
      <c r="N20" s="847"/>
      <c r="O20" s="847"/>
      <c r="P20" s="848">
        <f>K20*M20</f>
        <v>0</v>
      </c>
      <c r="Q20" s="848"/>
      <c r="R20" s="848"/>
      <c r="S20" s="847"/>
      <c r="T20" s="847"/>
      <c r="U20" s="847"/>
    </row>
    <row r="21" spans="1:21" ht="20.100000000000001" customHeight="1">
      <c r="A21" s="355"/>
      <c r="B21" s="377">
        <v>2</v>
      </c>
      <c r="C21" s="846"/>
      <c r="D21" s="846"/>
      <c r="E21" s="846"/>
      <c r="F21" s="846"/>
      <c r="G21" s="846"/>
      <c r="H21" s="846"/>
      <c r="I21" s="846"/>
      <c r="J21" s="846"/>
      <c r="K21" s="396"/>
      <c r="L21" s="383" t="s">
        <v>527</v>
      </c>
      <c r="M21" s="847"/>
      <c r="N21" s="847"/>
      <c r="O21" s="847"/>
      <c r="P21" s="848">
        <f>K21*M21</f>
        <v>0</v>
      </c>
      <c r="Q21" s="848"/>
      <c r="R21" s="848"/>
      <c r="S21" s="847"/>
      <c r="T21" s="847"/>
      <c r="U21" s="847"/>
    </row>
    <row r="22" spans="1:21" ht="20.100000000000001" customHeight="1">
      <c r="A22" s="355"/>
      <c r="B22" s="377">
        <v>3</v>
      </c>
      <c r="C22" s="846"/>
      <c r="D22" s="846"/>
      <c r="E22" s="846"/>
      <c r="F22" s="846"/>
      <c r="G22" s="846"/>
      <c r="H22" s="846"/>
      <c r="I22" s="846"/>
      <c r="J22" s="846"/>
      <c r="K22" s="396"/>
      <c r="L22" s="383" t="s">
        <v>527</v>
      </c>
      <c r="M22" s="847"/>
      <c r="N22" s="847"/>
      <c r="O22" s="847"/>
      <c r="P22" s="848">
        <f>K22*M22</f>
        <v>0</v>
      </c>
      <c r="Q22" s="848"/>
      <c r="R22" s="848"/>
      <c r="S22" s="847"/>
      <c r="T22" s="847"/>
      <c r="U22" s="847"/>
    </row>
    <row r="23" spans="1:21" ht="20.100000000000001" customHeight="1">
      <c r="A23" s="355"/>
      <c r="B23" s="377">
        <v>4</v>
      </c>
      <c r="C23" s="846"/>
      <c r="D23" s="846"/>
      <c r="E23" s="846"/>
      <c r="F23" s="846"/>
      <c r="G23" s="846"/>
      <c r="H23" s="846"/>
      <c r="I23" s="846"/>
      <c r="J23" s="846"/>
      <c r="K23" s="396"/>
      <c r="L23" s="383" t="s">
        <v>527</v>
      </c>
      <c r="M23" s="847"/>
      <c r="N23" s="847"/>
      <c r="O23" s="847"/>
      <c r="P23" s="848">
        <f>K23*M23</f>
        <v>0</v>
      </c>
      <c r="Q23" s="848"/>
      <c r="R23" s="848"/>
      <c r="S23" s="847"/>
      <c r="T23" s="847"/>
      <c r="U23" s="847"/>
    </row>
    <row r="24" spans="1:21" ht="20.100000000000001" customHeight="1">
      <c r="A24" s="355"/>
      <c r="B24" s="377">
        <v>5</v>
      </c>
      <c r="C24" s="846"/>
      <c r="D24" s="846"/>
      <c r="E24" s="846"/>
      <c r="F24" s="846"/>
      <c r="G24" s="846"/>
      <c r="H24" s="846"/>
      <c r="I24" s="846"/>
      <c r="J24" s="846"/>
      <c r="K24" s="396"/>
      <c r="L24" s="383" t="s">
        <v>527</v>
      </c>
      <c r="M24" s="847"/>
      <c r="N24" s="847"/>
      <c r="O24" s="847"/>
      <c r="P24" s="848">
        <f>K24*M24</f>
        <v>0</v>
      </c>
      <c r="Q24" s="848"/>
      <c r="R24" s="848"/>
      <c r="S24" s="847"/>
      <c r="T24" s="847"/>
      <c r="U24" s="847"/>
    </row>
    <row r="25" spans="1:21" ht="20.100000000000001" customHeight="1">
      <c r="A25" s="355"/>
      <c r="B25" s="355"/>
      <c r="C25" s="355"/>
      <c r="D25" s="355"/>
      <c r="E25" s="355"/>
      <c r="F25" s="355"/>
      <c r="G25" s="355"/>
      <c r="H25" s="355"/>
      <c r="I25" s="355"/>
      <c r="J25" s="355"/>
      <c r="M25" s="859" t="s">
        <v>38</v>
      </c>
      <c r="N25" s="859"/>
      <c r="O25" s="859"/>
      <c r="P25" s="873">
        <f>SUM(P20:R24)</f>
        <v>0</v>
      </c>
      <c r="Q25" s="874"/>
      <c r="R25" s="875"/>
      <c r="S25" s="873">
        <f>SUM(S20:U24)</f>
        <v>0</v>
      </c>
      <c r="T25" s="874"/>
      <c r="U25" s="875"/>
    </row>
    <row r="26" spans="1:21" ht="20.100000000000001" customHeight="1">
      <c r="A26" s="355"/>
      <c r="B26" s="355"/>
      <c r="C26" s="355"/>
      <c r="D26" s="355"/>
      <c r="E26" s="355"/>
      <c r="F26" s="355"/>
      <c r="G26" s="355"/>
      <c r="H26" s="355"/>
      <c r="I26" s="355"/>
      <c r="J26" s="355"/>
      <c r="M26" s="384"/>
      <c r="N26" s="384"/>
      <c r="O26" s="384"/>
      <c r="P26" s="385"/>
      <c r="Q26" s="385"/>
      <c r="R26" s="385"/>
      <c r="S26" s="385"/>
      <c r="T26" s="385"/>
      <c r="U26" s="385"/>
    </row>
    <row r="27" spans="1:21" ht="20.100000000000001" customHeight="1">
      <c r="A27" s="355"/>
      <c r="B27" s="355"/>
      <c r="C27" s="355"/>
      <c r="D27" s="355"/>
      <c r="E27" s="355"/>
      <c r="F27" s="355"/>
      <c r="G27" s="355"/>
      <c r="H27" s="355"/>
      <c r="I27" s="355"/>
      <c r="J27" s="355"/>
      <c r="M27" s="384"/>
      <c r="N27" s="384"/>
      <c r="O27" s="384"/>
      <c r="P27" s="385"/>
      <c r="Q27" s="385"/>
      <c r="R27" s="385"/>
      <c r="S27" s="385"/>
      <c r="T27" s="385"/>
      <c r="U27" s="385"/>
    </row>
    <row r="28" spans="1:21" ht="20.100000000000001" customHeight="1">
      <c r="A28" s="355"/>
      <c r="B28" s="355"/>
      <c r="C28" s="355"/>
      <c r="D28" s="355"/>
      <c r="E28" s="355"/>
      <c r="F28" s="355"/>
      <c r="G28" s="355"/>
      <c r="H28" s="355"/>
      <c r="I28" s="355"/>
      <c r="J28" s="355"/>
      <c r="M28" s="384"/>
      <c r="N28" s="384"/>
      <c r="O28" s="384"/>
      <c r="P28" s="385"/>
      <c r="Q28" s="385"/>
      <c r="R28" s="385"/>
      <c r="S28" s="385"/>
      <c r="T28" s="385"/>
      <c r="U28" s="385"/>
    </row>
    <row r="29" spans="1:21" ht="20.100000000000001" customHeight="1">
      <c r="A29" s="355"/>
      <c r="B29" s="355"/>
      <c r="C29" s="355"/>
      <c r="D29" s="355"/>
      <c r="E29" s="355"/>
      <c r="F29" s="355"/>
      <c r="G29" s="355"/>
      <c r="H29" s="355"/>
      <c r="I29" s="355"/>
      <c r="J29" s="355"/>
      <c r="M29" s="384"/>
      <c r="N29" s="384"/>
      <c r="O29" s="384"/>
      <c r="P29" s="385"/>
      <c r="Q29" s="385"/>
      <c r="R29" s="385"/>
      <c r="S29" s="385"/>
      <c r="T29" s="385"/>
      <c r="U29" s="385"/>
    </row>
    <row r="30" spans="1:21" ht="49.5" customHeight="1">
      <c r="A30" s="355"/>
      <c r="B30" s="355"/>
      <c r="C30" s="355"/>
      <c r="D30" s="355"/>
      <c r="E30" s="355"/>
      <c r="F30" s="355"/>
      <c r="G30" s="355"/>
      <c r="H30" s="355"/>
      <c r="I30" s="355"/>
      <c r="J30" s="355"/>
    </row>
    <row r="31" spans="1:21" ht="20.100000000000001" customHeight="1">
      <c r="A31" s="355"/>
      <c r="B31" s="386" t="s">
        <v>528</v>
      </c>
      <c r="C31" s="355"/>
      <c r="D31" s="355"/>
      <c r="E31" s="355"/>
      <c r="F31" s="355"/>
      <c r="G31" s="355"/>
      <c r="H31" s="355"/>
      <c r="I31" s="355"/>
      <c r="J31" s="355"/>
      <c r="M31" s="384"/>
      <c r="N31" s="384"/>
      <c r="O31" s="384"/>
      <c r="P31" s="385"/>
      <c r="Q31" s="385"/>
      <c r="R31" s="385"/>
      <c r="S31" s="385"/>
      <c r="T31" s="385"/>
      <c r="U31" s="385"/>
    </row>
    <row r="32" spans="1:21" ht="20.100000000000001" customHeight="1">
      <c r="A32" s="355"/>
      <c r="B32" s="849" t="s">
        <v>529</v>
      </c>
      <c r="C32" s="849"/>
      <c r="D32" s="355"/>
      <c r="E32" s="355"/>
      <c r="F32" s="355"/>
      <c r="G32" s="355"/>
      <c r="H32" s="355"/>
      <c r="I32" s="355"/>
      <c r="J32" s="355"/>
      <c r="M32" s="384"/>
      <c r="N32" s="384"/>
      <c r="O32" s="384"/>
      <c r="P32" s="385"/>
      <c r="Q32" s="385"/>
      <c r="R32" s="385"/>
      <c r="S32" s="385"/>
      <c r="T32" s="385"/>
      <c r="U32" s="385"/>
    </row>
    <row r="33" spans="1:21" ht="20.100000000000001" customHeight="1">
      <c r="A33" s="355"/>
      <c r="B33" s="852">
        <f>G39</f>
        <v>0</v>
      </c>
      <c r="C33" s="853"/>
      <c r="D33" s="355"/>
      <c r="E33" s="355"/>
      <c r="F33" s="355"/>
      <c r="G33" s="355"/>
      <c r="H33" s="355"/>
      <c r="I33" s="355"/>
      <c r="J33" s="355"/>
      <c r="M33" s="384"/>
      <c r="N33" s="384"/>
      <c r="O33" s="384"/>
      <c r="P33" s="385"/>
      <c r="Q33" s="385"/>
      <c r="R33" s="385"/>
      <c r="S33" s="385"/>
      <c r="T33" s="385"/>
      <c r="U33" s="385"/>
    </row>
    <row r="34" spans="1:21" ht="20.100000000000001" customHeight="1">
      <c r="A34" s="355"/>
      <c r="B34" s="355"/>
      <c r="C34" s="355"/>
      <c r="D34" s="355"/>
      <c r="E34" s="355"/>
      <c r="F34" s="355"/>
      <c r="G34" s="355"/>
      <c r="H34" s="355"/>
      <c r="I34" s="355"/>
      <c r="J34" s="355"/>
      <c r="M34" s="384"/>
      <c r="N34" s="384"/>
      <c r="O34" s="384"/>
      <c r="P34" s="385"/>
      <c r="Q34" s="385"/>
      <c r="R34" s="385"/>
      <c r="S34" s="385"/>
      <c r="T34" s="385"/>
      <c r="U34" s="385"/>
    </row>
    <row r="35" spans="1:21" ht="19.5" customHeight="1">
      <c r="A35" s="355"/>
      <c r="B35" s="858" t="s">
        <v>530</v>
      </c>
      <c r="C35" s="858"/>
      <c r="D35" s="858"/>
      <c r="E35" s="858"/>
      <c r="F35" s="858"/>
      <c r="G35" s="858"/>
      <c r="H35" s="858"/>
      <c r="I35" s="858"/>
      <c r="J35" s="355"/>
      <c r="M35" s="384"/>
      <c r="N35" s="384"/>
      <c r="O35" s="384"/>
      <c r="P35" s="385"/>
      <c r="Q35" s="385"/>
      <c r="R35" s="385"/>
      <c r="S35" s="385"/>
      <c r="T35" s="385"/>
      <c r="U35" s="385"/>
    </row>
    <row r="36" spans="1:21" ht="34.5" customHeight="1">
      <c r="A36" s="355"/>
      <c r="B36" s="861"/>
      <c r="C36" s="862"/>
      <c r="D36" s="862"/>
      <c r="E36" s="862"/>
      <c r="F36" s="862"/>
      <c r="G36" s="862"/>
      <c r="H36" s="862"/>
      <c r="I36" s="863"/>
      <c r="J36" s="355"/>
      <c r="M36" s="384"/>
      <c r="N36" s="384"/>
      <c r="O36" s="384"/>
      <c r="P36" s="385"/>
      <c r="Q36" s="385"/>
      <c r="R36" s="385"/>
      <c r="S36" s="385"/>
      <c r="T36" s="385"/>
      <c r="U36" s="385"/>
    </row>
    <row r="37" spans="1:21" ht="34.5" customHeight="1">
      <c r="A37" s="355"/>
      <c r="B37" s="864"/>
      <c r="C37" s="865"/>
      <c r="D37" s="865"/>
      <c r="E37" s="865"/>
      <c r="F37" s="865"/>
      <c r="G37" s="865"/>
      <c r="H37" s="865"/>
      <c r="I37" s="866"/>
      <c r="J37" s="355"/>
      <c r="M37" s="384"/>
      <c r="N37" s="384"/>
      <c r="O37" s="384"/>
      <c r="P37" s="385"/>
      <c r="Q37" s="385"/>
      <c r="R37" s="385"/>
      <c r="S37" s="385"/>
      <c r="T37" s="385"/>
      <c r="U37" s="385"/>
    </row>
    <row r="38" spans="1:21" ht="34.5" customHeight="1">
      <c r="A38" s="355"/>
      <c r="B38" s="864"/>
      <c r="C38" s="865"/>
      <c r="D38" s="865"/>
      <c r="E38" s="865"/>
      <c r="F38" s="865"/>
      <c r="G38" s="865"/>
      <c r="H38" s="865"/>
      <c r="I38" s="866"/>
      <c r="J38" s="355"/>
      <c r="M38" s="384"/>
      <c r="N38" s="384"/>
      <c r="O38" s="384"/>
      <c r="P38" s="385"/>
      <c r="Q38" s="385"/>
      <c r="R38" s="385"/>
      <c r="S38" s="385"/>
      <c r="T38" s="385"/>
      <c r="U38" s="385"/>
    </row>
    <row r="39" spans="1:21" ht="29.25" customHeight="1">
      <c r="A39" s="355"/>
      <c r="B39" s="387"/>
      <c r="C39" s="388"/>
      <c r="D39" s="388"/>
      <c r="E39" s="388"/>
      <c r="F39" s="389" t="s">
        <v>531</v>
      </c>
      <c r="G39" s="867"/>
      <c r="H39" s="868"/>
      <c r="I39" s="869"/>
      <c r="J39" s="355"/>
      <c r="M39" s="384"/>
      <c r="N39" s="384"/>
      <c r="O39" s="384"/>
      <c r="P39" s="385"/>
      <c r="Q39" s="385"/>
      <c r="R39" s="385"/>
      <c r="S39" s="385"/>
      <c r="T39" s="385"/>
      <c r="U39" s="385"/>
    </row>
    <row r="40" spans="1:21" ht="29.25" customHeight="1">
      <c r="A40" s="355"/>
      <c r="B40" s="390"/>
      <c r="C40" s="390"/>
      <c r="D40" s="390"/>
      <c r="E40" s="390"/>
      <c r="F40" s="391"/>
      <c r="G40" s="392"/>
      <c r="H40" s="392"/>
      <c r="I40" s="392"/>
      <c r="J40" s="355"/>
      <c r="M40" s="384"/>
      <c r="N40" s="384"/>
      <c r="O40" s="384"/>
      <c r="P40" s="385"/>
      <c r="Q40" s="385"/>
      <c r="R40" s="385"/>
      <c r="S40" s="385"/>
      <c r="T40" s="385"/>
      <c r="U40" s="385"/>
    </row>
    <row r="41" spans="1:21" ht="20.100000000000001" customHeight="1">
      <c r="A41" s="355"/>
      <c r="B41" s="870" t="s">
        <v>532</v>
      </c>
      <c r="C41" s="858"/>
      <c r="D41" s="871"/>
      <c r="E41" s="871"/>
      <c r="F41" s="871"/>
      <c r="G41" s="871"/>
      <c r="H41" s="871"/>
      <c r="I41" s="871"/>
      <c r="J41" s="871"/>
      <c r="K41" s="872"/>
      <c r="L41" s="872"/>
      <c r="M41" s="872"/>
      <c r="N41" s="872"/>
      <c r="O41" s="872"/>
      <c r="P41" s="872"/>
      <c r="Q41" s="872"/>
      <c r="R41" s="872"/>
      <c r="S41" s="872"/>
      <c r="T41" s="872"/>
      <c r="U41" s="872"/>
    </row>
    <row r="42" spans="1:21" ht="20.100000000000001" customHeight="1">
      <c r="A42" s="355"/>
      <c r="B42" s="858"/>
      <c r="C42" s="858"/>
      <c r="D42" s="871"/>
      <c r="E42" s="871"/>
      <c r="F42" s="871"/>
      <c r="G42" s="871"/>
      <c r="H42" s="871"/>
      <c r="I42" s="871"/>
      <c r="J42" s="871"/>
      <c r="K42" s="872"/>
      <c r="L42" s="872"/>
      <c r="M42" s="872"/>
      <c r="N42" s="872"/>
      <c r="O42" s="872"/>
      <c r="P42" s="872"/>
      <c r="Q42" s="872"/>
      <c r="R42" s="872"/>
      <c r="S42" s="872"/>
      <c r="T42" s="872"/>
      <c r="U42" s="872"/>
    </row>
    <row r="43" spans="1:21" ht="20.100000000000001" customHeight="1">
      <c r="A43" s="355"/>
      <c r="B43" s="858"/>
      <c r="C43" s="858"/>
      <c r="D43" s="871"/>
      <c r="E43" s="871"/>
      <c r="F43" s="871"/>
      <c r="G43" s="871"/>
      <c r="H43" s="871"/>
      <c r="I43" s="871"/>
      <c r="J43" s="871"/>
      <c r="K43" s="872"/>
      <c r="L43" s="872"/>
      <c r="M43" s="872"/>
      <c r="N43" s="872"/>
      <c r="O43" s="872"/>
      <c r="P43" s="872"/>
      <c r="Q43" s="872"/>
      <c r="R43" s="872"/>
      <c r="S43" s="872"/>
      <c r="T43" s="872"/>
      <c r="U43" s="872"/>
    </row>
    <row r="44" spans="1:21" ht="105" customHeight="1">
      <c r="A44" s="355"/>
      <c r="B44" s="858"/>
      <c r="C44" s="858"/>
      <c r="D44" s="871"/>
      <c r="E44" s="871"/>
      <c r="F44" s="871"/>
      <c r="G44" s="871"/>
      <c r="H44" s="871"/>
      <c r="I44" s="871"/>
      <c r="J44" s="871"/>
      <c r="K44" s="872"/>
      <c r="L44" s="872"/>
      <c r="M44" s="872"/>
      <c r="N44" s="872"/>
      <c r="O44" s="872"/>
      <c r="P44" s="872"/>
      <c r="Q44" s="872"/>
      <c r="R44" s="872"/>
      <c r="S44" s="872"/>
      <c r="T44" s="872"/>
      <c r="U44" s="872"/>
    </row>
    <row r="45" spans="1:21" ht="20.100000000000001" customHeight="1">
      <c r="A45" s="355"/>
      <c r="B45" s="393" t="s">
        <v>519</v>
      </c>
      <c r="C45" s="394" t="s">
        <v>533</v>
      </c>
      <c r="D45" s="395"/>
      <c r="E45" s="395"/>
      <c r="F45" s="395"/>
      <c r="G45" s="395"/>
      <c r="H45" s="395"/>
      <c r="I45" s="395"/>
      <c r="J45" s="395"/>
      <c r="K45" s="395"/>
      <c r="L45" s="395"/>
      <c r="M45" s="395"/>
      <c r="N45" s="395"/>
      <c r="O45" s="395"/>
      <c r="P45" s="395"/>
    </row>
    <row r="46" spans="1:21" ht="20.100000000000001" customHeight="1">
      <c r="A46" s="355"/>
      <c r="B46" s="355"/>
      <c r="C46" s="355"/>
      <c r="D46" s="355"/>
      <c r="E46" s="355"/>
      <c r="F46" s="355"/>
      <c r="G46" s="355"/>
      <c r="H46" s="355"/>
      <c r="I46" s="355"/>
      <c r="J46" s="355"/>
    </row>
    <row r="47" spans="1:21" ht="20.100000000000001" customHeight="1">
      <c r="A47" s="355"/>
      <c r="B47" s="355"/>
      <c r="C47" s="355"/>
      <c r="D47" s="355"/>
      <c r="E47" s="355"/>
      <c r="F47" s="355"/>
      <c r="G47" s="355"/>
      <c r="H47" s="355"/>
      <c r="I47" s="355"/>
      <c r="J47" s="355"/>
    </row>
    <row r="48" spans="1:21" ht="20.100000000000001" customHeight="1">
      <c r="A48" s="355"/>
      <c r="B48" s="355"/>
      <c r="C48" s="355"/>
      <c r="D48" s="355"/>
      <c r="E48" s="355"/>
      <c r="F48" s="355"/>
      <c r="G48" s="355"/>
      <c r="H48" s="355"/>
      <c r="I48" s="355"/>
      <c r="J48" s="355"/>
    </row>
    <row r="49" spans="1:10" ht="20.100000000000001" customHeight="1">
      <c r="A49" s="355"/>
      <c r="B49" s="355"/>
      <c r="C49" s="355"/>
      <c r="D49" s="355"/>
      <c r="E49" s="355"/>
      <c r="F49" s="355"/>
      <c r="G49" s="355"/>
      <c r="H49" s="355"/>
      <c r="I49" s="355"/>
      <c r="J49" s="355"/>
    </row>
    <row r="50" spans="1:10" ht="20.100000000000001" customHeight="1">
      <c r="A50" s="355"/>
      <c r="B50" s="355"/>
      <c r="C50" s="355"/>
      <c r="D50" s="355"/>
      <c r="E50" s="355"/>
      <c r="F50" s="355"/>
      <c r="G50" s="355"/>
      <c r="H50" s="355"/>
      <c r="I50" s="355"/>
      <c r="J50" s="355"/>
    </row>
    <row r="51" spans="1:10" ht="20.100000000000001" customHeight="1">
      <c r="A51" s="355"/>
      <c r="B51" s="355"/>
      <c r="C51" s="355"/>
      <c r="D51" s="355"/>
      <c r="E51" s="355"/>
      <c r="F51" s="355"/>
      <c r="G51" s="355"/>
      <c r="H51" s="355"/>
      <c r="I51" s="355"/>
      <c r="J51" s="355"/>
    </row>
    <row r="52" spans="1:10" ht="20.100000000000001" customHeight="1"/>
    <row r="53" spans="1:10" ht="20.100000000000001" customHeight="1"/>
    <row r="54" spans="1:10" ht="20.100000000000001" customHeight="1"/>
    <row r="55" spans="1:10" ht="20.100000000000001" customHeight="1"/>
    <row r="56" spans="1:10" ht="20.100000000000001" customHeight="1"/>
    <row r="57" spans="1:10" ht="20.100000000000001" customHeight="1"/>
    <row r="58" spans="1:10" ht="20.100000000000001" customHeight="1"/>
    <row r="59" spans="1:10" ht="20.100000000000001" customHeight="1"/>
    <row r="60" spans="1:10" ht="20.100000000000001" customHeight="1"/>
  </sheetData>
  <mergeCells count="55">
    <mergeCell ref="B36:I38"/>
    <mergeCell ref="G39:I39"/>
    <mergeCell ref="B41:C44"/>
    <mergeCell ref="D41:U44"/>
    <mergeCell ref="M25:O25"/>
    <mergeCell ref="P25:R25"/>
    <mergeCell ref="S25:U25"/>
    <mergeCell ref="B32:C32"/>
    <mergeCell ref="B33:C33"/>
    <mergeCell ref="B35:I35"/>
    <mergeCell ref="C23:J23"/>
    <mergeCell ref="M23:O23"/>
    <mergeCell ref="P23:R23"/>
    <mergeCell ref="S23:U23"/>
    <mergeCell ref="C24:J24"/>
    <mergeCell ref="M24:O24"/>
    <mergeCell ref="P24:R24"/>
    <mergeCell ref="S24:U24"/>
    <mergeCell ref="C21:J21"/>
    <mergeCell ref="M21:O21"/>
    <mergeCell ref="P21:R21"/>
    <mergeCell ref="S21:U21"/>
    <mergeCell ref="C22:J22"/>
    <mergeCell ref="M22:O22"/>
    <mergeCell ref="P22:R22"/>
    <mergeCell ref="S22:U22"/>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s>
  <phoneticPr fontId="6"/>
  <dataValidations count="4">
    <dataValidation type="list" showDropDown="1" showInputMessage="1" showErrorMessage="1" sqref="L20:L24" xr:uid="{CD342285-2D53-4703-9D0F-5C2689A393D1}">
      <formula1>"式,台"</formula1>
    </dataValidation>
    <dataValidation type="whole" allowBlank="1" showInputMessage="1" showErrorMessage="1" sqref="K20:K24" xr:uid="{AF9E0E94-A514-48F8-94AA-77F15EE2B50D}">
      <formula1>1</formula1>
      <formula2>100</formula2>
    </dataValidation>
    <dataValidation imeMode="halfAlpha" allowBlank="1" showInputMessage="1" showErrorMessage="1" sqref="M20:R24" xr:uid="{360B23D6-CA5B-4955-9A39-C905F8189618}"/>
    <dataValidation type="whole" allowBlank="1" showInputMessage="1" showErrorMessage="1" sqref="D10:D11" xr:uid="{E79945CC-EE84-4FB7-AD83-AEBBDA590CE0}">
      <formula1>0</formula1>
      <formula2>9999</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9DBC6-5959-478D-9F66-98FE0F6F24F5}">
  <sheetPr>
    <tabColor rgb="FFFF0000"/>
    <pageSetUpPr fitToPage="1"/>
  </sheetPr>
  <dimension ref="A1:Q13"/>
  <sheetViews>
    <sheetView view="pageBreakPreview" zoomScale="60" zoomScaleNormal="85" workbookViewId="0">
      <selection activeCell="B23" sqref="B23:J23"/>
    </sheetView>
  </sheetViews>
  <sheetFormatPr defaultColWidth="9" defaultRowHeight="13.5"/>
  <cols>
    <col min="1" max="1" width="18" style="1" customWidth="1"/>
    <col min="2" max="2" width="20.125" style="1" customWidth="1"/>
    <col min="3" max="10" width="18" style="1" customWidth="1"/>
    <col min="11" max="16" width="9" style="1"/>
    <col min="17" max="17" width="18.125" style="1" customWidth="1"/>
    <col min="18" max="16384" width="9" style="1"/>
  </cols>
  <sheetData>
    <row r="1" spans="1:17" ht="20.100000000000001" customHeight="1">
      <c r="A1" s="1" t="s">
        <v>305</v>
      </c>
    </row>
    <row r="2" spans="1:17" ht="14.25">
      <c r="D2" s="60"/>
      <c r="H2" s="134" t="s">
        <v>60</v>
      </c>
      <c r="I2" s="876" t="str">
        <f>'別紙3-2-3①「デジタル実績報告書」'!C9</f>
        <v>　　中野事業所</v>
      </c>
      <c r="J2" s="877"/>
      <c r="P2" s="1" t="s">
        <v>193</v>
      </c>
      <c r="Q2" s="51">
        <v>1334000</v>
      </c>
    </row>
    <row r="3" spans="1:17" ht="20.100000000000001" customHeight="1">
      <c r="D3" s="60"/>
      <c r="H3" s="60" t="s">
        <v>228</v>
      </c>
      <c r="I3" s="661" t="str" cm="1">
        <f t="array" ref="I3">_xlfn.IFS('別紙3-2-3②「デジタル経費報告書」'!D10&lt;11,P2,'別紙3-2-3②「デジタル経費報告書」'!D10&lt;21,P3,'別紙3-2-3②「デジタル経費報告書」'!D10&lt;31,P4,'別紙3-2-3②「デジタル経費報告書」'!D10&lt;51,P5,'別紙3-2-3②「デジタル経費報告書」'!D10&lt;71,P6,'別紙3-2-3②「デジタル経費報告書」'!D10&lt;91,P7,'別紙3-2-3②「デジタル経費報告書」'!D10&lt;111,P8,'別紙3-2-3②「デジタル経費報告書」'!D10&gt;110,P9)</f>
        <v>１～10人</v>
      </c>
      <c r="J3" s="878"/>
      <c r="P3" s="1" t="s">
        <v>194</v>
      </c>
      <c r="Q3" s="51">
        <v>2134000</v>
      </c>
    </row>
    <row r="4" spans="1:17" ht="17.25">
      <c r="A4" s="880" t="s">
        <v>229</v>
      </c>
      <c r="B4" s="880"/>
      <c r="C4" s="880"/>
      <c r="D4" s="880"/>
      <c r="E4" s="880"/>
      <c r="F4" s="880"/>
      <c r="G4" s="880"/>
      <c r="H4" s="880"/>
      <c r="I4" s="880"/>
      <c r="J4" s="880"/>
      <c r="P4" s="1" t="s">
        <v>195</v>
      </c>
      <c r="Q4" s="51">
        <v>2667000</v>
      </c>
    </row>
    <row r="5" spans="1:17" ht="19.5" customHeight="1">
      <c r="A5" s="879"/>
      <c r="B5" s="879"/>
      <c r="C5" s="879"/>
      <c r="D5" s="879"/>
      <c r="E5" s="879"/>
      <c r="F5" s="63"/>
      <c r="G5" s="135"/>
      <c r="H5" s="63" t="s">
        <v>196</v>
      </c>
      <c r="P5" s="1" t="s">
        <v>197</v>
      </c>
      <c r="Q5" s="51">
        <v>3467000</v>
      </c>
    </row>
    <row r="6" spans="1:17" ht="54">
      <c r="A6" s="123" t="s">
        <v>293</v>
      </c>
      <c r="B6" s="204" t="s">
        <v>121</v>
      </c>
      <c r="C6" s="205" t="s">
        <v>126</v>
      </c>
      <c r="D6" s="205" t="s">
        <v>11</v>
      </c>
      <c r="E6" s="205" t="s">
        <v>127</v>
      </c>
      <c r="F6" s="204" t="s">
        <v>325</v>
      </c>
      <c r="G6" s="205" t="s">
        <v>123</v>
      </c>
      <c r="H6" s="123" t="s">
        <v>327</v>
      </c>
      <c r="I6" s="123" t="s">
        <v>124</v>
      </c>
      <c r="J6" s="123" t="s">
        <v>125</v>
      </c>
      <c r="P6" s="1" t="s">
        <v>198</v>
      </c>
      <c r="Q6" s="51">
        <v>4267000</v>
      </c>
    </row>
    <row r="7" spans="1:17" ht="56.45" customHeight="1">
      <c r="A7" s="206" t="s">
        <v>326</v>
      </c>
      <c r="B7" s="207">
        <f>C7</f>
        <v>640000</v>
      </c>
      <c r="C7" s="440">
        <f>'別紙3-2-2①「デジタル実績内訳書」'!$S$34</f>
        <v>640000</v>
      </c>
      <c r="D7" s="440"/>
      <c r="E7" s="441">
        <f>C7-D7</f>
        <v>640000</v>
      </c>
      <c r="F7" s="441">
        <f>IF(C7=0,0,VLOOKUP(I3,P2:Q9,2,0))</f>
        <v>1334000</v>
      </c>
      <c r="G7" s="441">
        <f>MIN(F7,E7)</f>
        <v>640000</v>
      </c>
      <c r="H7" s="207">
        <f>ROUNDDOWN(G7*3/4,-3)</f>
        <v>480000</v>
      </c>
      <c r="I7" s="440">
        <v>480000</v>
      </c>
      <c r="J7" s="207">
        <f>H7-I7</f>
        <v>0</v>
      </c>
      <c r="P7" s="1" t="s">
        <v>199</v>
      </c>
      <c r="Q7" s="51">
        <v>5067000</v>
      </c>
    </row>
    <row r="8" spans="1:17" ht="56.45" customHeight="1">
      <c r="A8" s="125" t="s">
        <v>210</v>
      </c>
      <c r="B8" s="207">
        <f>C8</f>
        <v>0</v>
      </c>
      <c r="C8" s="442">
        <f>'別紙3-2-2①「デジタル実績内訳書」'!$R$39</f>
        <v>0</v>
      </c>
      <c r="D8" s="442"/>
      <c r="E8" s="441">
        <f>C8-D8</f>
        <v>0</v>
      </c>
      <c r="F8" s="127">
        <f>IF(C8=0,0,1000000)</f>
        <v>0</v>
      </c>
      <c r="G8" s="441">
        <f>MIN(F8,E8)</f>
        <v>0</v>
      </c>
      <c r="H8" s="207">
        <f>ROUNDDOWN(G8*3/4,-3)</f>
        <v>0</v>
      </c>
      <c r="I8" s="442"/>
      <c r="J8" s="207">
        <f>H8-I8</f>
        <v>0</v>
      </c>
      <c r="P8" s="1" t="s">
        <v>200</v>
      </c>
      <c r="Q8" s="51">
        <v>5867000</v>
      </c>
    </row>
    <row r="9" spans="1:17" ht="38.450000000000003" customHeight="1">
      <c r="A9" s="30" t="s">
        <v>38</v>
      </c>
      <c r="B9" s="443">
        <f t="shared" ref="B9:J9" si="0">SUM(B7:B8)</f>
        <v>640000</v>
      </c>
      <c r="C9" s="443">
        <f>SUM(C7:C8)</f>
        <v>640000</v>
      </c>
      <c r="D9" s="443">
        <f t="shared" si="0"/>
        <v>0</v>
      </c>
      <c r="E9" s="443">
        <f t="shared" si="0"/>
        <v>640000</v>
      </c>
      <c r="F9" s="443">
        <f>SUM(F7:F8)</f>
        <v>1334000</v>
      </c>
      <c r="G9" s="443">
        <f t="shared" si="0"/>
        <v>640000</v>
      </c>
      <c r="H9" s="443">
        <f t="shared" si="0"/>
        <v>480000</v>
      </c>
      <c r="I9" s="443">
        <f t="shared" si="0"/>
        <v>480000</v>
      </c>
      <c r="J9" s="443">
        <f t="shared" si="0"/>
        <v>0</v>
      </c>
      <c r="P9" s="1" t="s">
        <v>201</v>
      </c>
      <c r="Q9" s="51">
        <v>6667000</v>
      </c>
    </row>
    <row r="10" spans="1:17" ht="6.75" customHeight="1">
      <c r="A10" s="4"/>
      <c r="B10" s="4"/>
      <c r="C10" s="4"/>
      <c r="D10" s="4"/>
      <c r="E10" s="4"/>
      <c r="F10" s="65"/>
      <c r="G10" s="4"/>
      <c r="H10" s="65"/>
    </row>
    <row r="11" spans="1:17" ht="20.100000000000001" customHeight="1">
      <c r="A11" s="1" t="s">
        <v>230</v>
      </c>
    </row>
    <row r="12" spans="1:17" ht="20.100000000000001" customHeight="1"/>
    <row r="13" spans="1:17" ht="20.100000000000001" customHeight="1"/>
  </sheetData>
  <mergeCells count="4">
    <mergeCell ref="I2:J2"/>
    <mergeCell ref="I3:J3"/>
    <mergeCell ref="A5:E5"/>
    <mergeCell ref="A4:J4"/>
  </mergeCells>
  <phoneticPr fontId="6"/>
  <conditionalFormatting sqref="C7:D8 I7:J8">
    <cfRule type="notContainsBlanks" dxfId="13" priority="2">
      <formula>LEN(TRIM(C7))&gt;0</formula>
    </cfRule>
  </conditionalFormatting>
  <pageMargins left="0.7" right="0.7" top="0.75" bottom="0.75" header="0.3" footer="0.3"/>
  <pageSetup paperSize="9" scale="73" orientation="landscape" r:id="rId1"/>
  <colBreaks count="1" manualBreakCount="1">
    <brk id="15" max="1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D9526-D66D-4C05-A20C-4C6EBCD2BCD2}">
  <sheetPr>
    <tabColor rgb="FFFF0000"/>
    <pageSetUpPr fitToPage="1"/>
  </sheetPr>
  <dimension ref="A1:AG102"/>
  <sheetViews>
    <sheetView view="pageBreakPreview" zoomScale="44" zoomScaleNormal="70" zoomScaleSheetLayoutView="44" workbookViewId="0">
      <selection activeCell="B23" sqref="B23:K23"/>
    </sheetView>
  </sheetViews>
  <sheetFormatPr defaultRowHeight="14.25"/>
  <cols>
    <col min="1" max="1" width="3.75" style="66" customWidth="1"/>
    <col min="2" max="2" width="5.875" style="1" customWidth="1"/>
    <col min="3" max="3" width="9.75" style="1" customWidth="1"/>
    <col min="4" max="4" width="19.5" style="1" customWidth="1"/>
    <col min="5" max="5" width="15.625" style="1" customWidth="1"/>
    <col min="6" max="6" width="19" style="1" customWidth="1"/>
    <col min="7" max="7" width="22.375" style="1" customWidth="1"/>
    <col min="8" max="8" width="22.5" style="1" customWidth="1"/>
    <col min="9" max="9" width="15.5" style="1" customWidth="1"/>
    <col min="10" max="18" width="9.75" style="1" customWidth="1"/>
    <col min="19" max="19" width="11.25" style="1" customWidth="1"/>
    <col min="20" max="20" width="11.5" style="1" customWidth="1"/>
    <col min="21" max="26" width="9.75" style="1" customWidth="1"/>
    <col min="27" max="27" width="8.75" style="1"/>
    <col min="28" max="28" width="11.5" style="1" customWidth="1"/>
    <col min="29" max="250" width="8.75" style="1"/>
    <col min="251" max="251" width="1.5" style="1" customWidth="1"/>
    <col min="252" max="252" width="15.625" style="1" customWidth="1"/>
    <col min="253" max="253" width="50.625" style="1" customWidth="1"/>
    <col min="254" max="256" width="12.625" style="1" customWidth="1"/>
    <col min="257" max="257" width="18.375" style="1" bestFit="1" customWidth="1"/>
    <col min="258" max="259" width="8.75" style="1"/>
    <col min="260" max="260" width="32" style="1" customWidth="1"/>
    <col min="261" max="506" width="8.75" style="1"/>
    <col min="507" max="507" width="1.5" style="1" customWidth="1"/>
    <col min="508" max="508" width="15.625" style="1" customWidth="1"/>
    <col min="509" max="509" width="50.625" style="1" customWidth="1"/>
    <col min="510" max="512" width="12.625" style="1" customWidth="1"/>
    <col min="513" max="513" width="18.375" style="1" bestFit="1" customWidth="1"/>
    <col min="514" max="515" width="8.75" style="1"/>
    <col min="516" max="516" width="32" style="1" customWidth="1"/>
    <col min="517" max="762" width="8.75" style="1"/>
    <col min="763" max="763" width="1.5" style="1" customWidth="1"/>
    <col min="764" max="764" width="15.625" style="1" customWidth="1"/>
    <col min="765" max="765" width="50.625" style="1" customWidth="1"/>
    <col min="766" max="768" width="12.625" style="1" customWidth="1"/>
    <col min="769" max="769" width="18.375" style="1" bestFit="1" customWidth="1"/>
    <col min="770" max="771" width="8.75" style="1"/>
    <col min="772" max="772" width="32" style="1" customWidth="1"/>
    <col min="773" max="1018" width="8.75" style="1"/>
    <col min="1019" max="1019" width="1.5" style="1" customWidth="1"/>
    <col min="1020" max="1020" width="15.625" style="1" customWidth="1"/>
    <col min="1021" max="1021" width="50.625" style="1" customWidth="1"/>
    <col min="1022" max="1024" width="12.625" style="1" customWidth="1"/>
    <col min="1025" max="1025" width="18.375" style="1" bestFit="1" customWidth="1"/>
    <col min="1026" max="1027" width="8.75" style="1"/>
    <col min="1028" max="1028" width="32" style="1" customWidth="1"/>
    <col min="1029" max="1274" width="8.75" style="1"/>
    <col min="1275" max="1275" width="1.5" style="1" customWidth="1"/>
    <col min="1276" max="1276" width="15.625" style="1" customWidth="1"/>
    <col min="1277" max="1277" width="50.625" style="1" customWidth="1"/>
    <col min="1278" max="1280" width="12.625" style="1" customWidth="1"/>
    <col min="1281" max="1281" width="18.375" style="1" bestFit="1" customWidth="1"/>
    <col min="1282" max="1283" width="8.75" style="1"/>
    <col min="1284" max="1284" width="32" style="1" customWidth="1"/>
    <col min="1285" max="1530" width="8.75" style="1"/>
    <col min="1531" max="1531" width="1.5" style="1" customWidth="1"/>
    <col min="1532" max="1532" width="15.625" style="1" customWidth="1"/>
    <col min="1533" max="1533" width="50.625" style="1" customWidth="1"/>
    <col min="1534" max="1536" width="12.625" style="1" customWidth="1"/>
    <col min="1537" max="1537" width="18.375" style="1" bestFit="1" customWidth="1"/>
    <col min="1538" max="1539" width="8.75" style="1"/>
    <col min="1540" max="1540" width="32" style="1" customWidth="1"/>
    <col min="1541" max="1786" width="8.75" style="1"/>
    <col min="1787" max="1787" width="1.5" style="1" customWidth="1"/>
    <col min="1788" max="1788" width="15.625" style="1" customWidth="1"/>
    <col min="1789" max="1789" width="50.625" style="1" customWidth="1"/>
    <col min="1790" max="1792" width="12.625" style="1" customWidth="1"/>
    <col min="1793" max="1793" width="18.375" style="1" bestFit="1" customWidth="1"/>
    <col min="1794" max="1795" width="8.75" style="1"/>
    <col min="1796" max="1796" width="32" style="1" customWidth="1"/>
    <col min="1797" max="2042" width="8.75" style="1"/>
    <col min="2043" max="2043" width="1.5" style="1" customWidth="1"/>
    <col min="2044" max="2044" width="15.625" style="1" customWidth="1"/>
    <col min="2045" max="2045" width="50.625" style="1" customWidth="1"/>
    <col min="2046" max="2048" width="12.625" style="1" customWidth="1"/>
    <col min="2049" max="2049" width="18.375" style="1" bestFit="1" customWidth="1"/>
    <col min="2050" max="2051" width="8.75" style="1"/>
    <col min="2052" max="2052" width="32" style="1" customWidth="1"/>
    <col min="2053" max="2298" width="8.75" style="1"/>
    <col min="2299" max="2299" width="1.5" style="1" customWidth="1"/>
    <col min="2300" max="2300" width="15.625" style="1" customWidth="1"/>
    <col min="2301" max="2301" width="50.625" style="1" customWidth="1"/>
    <col min="2302" max="2304" width="12.625" style="1" customWidth="1"/>
    <col min="2305" max="2305" width="18.375" style="1" bestFit="1" customWidth="1"/>
    <col min="2306" max="2307" width="8.75" style="1"/>
    <col min="2308" max="2308" width="32" style="1" customWidth="1"/>
    <col min="2309" max="2554" width="8.75" style="1"/>
    <col min="2555" max="2555" width="1.5" style="1" customWidth="1"/>
    <col min="2556" max="2556" width="15.625" style="1" customWidth="1"/>
    <col min="2557" max="2557" width="50.625" style="1" customWidth="1"/>
    <col min="2558" max="2560" width="12.625" style="1" customWidth="1"/>
    <col min="2561" max="2561" width="18.375" style="1" bestFit="1" customWidth="1"/>
    <col min="2562" max="2563" width="8.75" style="1"/>
    <col min="2564" max="2564" width="32" style="1" customWidth="1"/>
    <col min="2565" max="2810" width="8.75" style="1"/>
    <col min="2811" max="2811" width="1.5" style="1" customWidth="1"/>
    <col min="2812" max="2812" width="15.625" style="1" customWidth="1"/>
    <col min="2813" max="2813" width="50.625" style="1" customWidth="1"/>
    <col min="2814" max="2816" width="12.625" style="1" customWidth="1"/>
    <col min="2817" max="2817" width="18.375" style="1" bestFit="1" customWidth="1"/>
    <col min="2818" max="2819" width="8.75" style="1"/>
    <col min="2820" max="2820" width="32" style="1" customWidth="1"/>
    <col min="2821" max="3066" width="8.75" style="1"/>
    <col min="3067" max="3067" width="1.5" style="1" customWidth="1"/>
    <col min="3068" max="3068" width="15.625" style="1" customWidth="1"/>
    <col min="3069" max="3069" width="50.625" style="1" customWidth="1"/>
    <col min="3070" max="3072" width="12.625" style="1" customWidth="1"/>
    <col min="3073" max="3073" width="18.375" style="1" bestFit="1" customWidth="1"/>
    <col min="3074" max="3075" width="8.75" style="1"/>
    <col min="3076" max="3076" width="32" style="1" customWidth="1"/>
    <col min="3077" max="3322" width="8.75" style="1"/>
    <col min="3323" max="3323" width="1.5" style="1" customWidth="1"/>
    <col min="3324" max="3324" width="15.625" style="1" customWidth="1"/>
    <col min="3325" max="3325" width="50.625" style="1" customWidth="1"/>
    <col min="3326" max="3328" width="12.625" style="1" customWidth="1"/>
    <col min="3329" max="3329" width="18.375" style="1" bestFit="1" customWidth="1"/>
    <col min="3330" max="3331" width="8.75" style="1"/>
    <col min="3332" max="3332" width="32" style="1" customWidth="1"/>
    <col min="3333" max="3578" width="8.75" style="1"/>
    <col min="3579" max="3579" width="1.5" style="1" customWidth="1"/>
    <col min="3580" max="3580" width="15.625" style="1" customWidth="1"/>
    <col min="3581" max="3581" width="50.625" style="1" customWidth="1"/>
    <col min="3582" max="3584" width="12.625" style="1" customWidth="1"/>
    <col min="3585" max="3585" width="18.375" style="1" bestFit="1" customWidth="1"/>
    <col min="3586" max="3587" width="8.75" style="1"/>
    <col min="3588" max="3588" width="32" style="1" customWidth="1"/>
    <col min="3589" max="3834" width="8.75" style="1"/>
    <col min="3835" max="3835" width="1.5" style="1" customWidth="1"/>
    <col min="3836" max="3836" width="15.625" style="1" customWidth="1"/>
    <col min="3837" max="3837" width="50.625" style="1" customWidth="1"/>
    <col min="3838" max="3840" width="12.625" style="1" customWidth="1"/>
    <col min="3841" max="3841" width="18.375" style="1" bestFit="1" customWidth="1"/>
    <col min="3842" max="3843" width="8.75" style="1"/>
    <col min="3844" max="3844" width="32" style="1" customWidth="1"/>
    <col min="3845" max="4090" width="8.75" style="1"/>
    <col min="4091" max="4091" width="1.5" style="1" customWidth="1"/>
    <col min="4092" max="4092" width="15.625" style="1" customWidth="1"/>
    <col min="4093" max="4093" width="50.625" style="1" customWidth="1"/>
    <col min="4094" max="4096" width="12.625" style="1" customWidth="1"/>
    <col min="4097" max="4097" width="18.375" style="1" bestFit="1" customWidth="1"/>
    <col min="4098" max="4099" width="8.75" style="1"/>
    <col min="4100" max="4100" width="32" style="1" customWidth="1"/>
    <col min="4101" max="4346" width="8.75" style="1"/>
    <col min="4347" max="4347" width="1.5" style="1" customWidth="1"/>
    <col min="4348" max="4348" width="15.625" style="1" customWidth="1"/>
    <col min="4349" max="4349" width="50.625" style="1" customWidth="1"/>
    <col min="4350" max="4352" width="12.625" style="1" customWidth="1"/>
    <col min="4353" max="4353" width="18.375" style="1" bestFit="1" customWidth="1"/>
    <col min="4354" max="4355" width="8.75" style="1"/>
    <col min="4356" max="4356" width="32" style="1" customWidth="1"/>
    <col min="4357" max="4602" width="8.75" style="1"/>
    <col min="4603" max="4603" width="1.5" style="1" customWidth="1"/>
    <col min="4604" max="4604" width="15.625" style="1" customWidth="1"/>
    <col min="4605" max="4605" width="50.625" style="1" customWidth="1"/>
    <col min="4606" max="4608" width="12.625" style="1" customWidth="1"/>
    <col min="4609" max="4609" width="18.375" style="1" bestFit="1" customWidth="1"/>
    <col min="4610" max="4611" width="8.75" style="1"/>
    <col min="4612" max="4612" width="32" style="1" customWidth="1"/>
    <col min="4613" max="4858" width="8.75" style="1"/>
    <col min="4859" max="4859" width="1.5" style="1" customWidth="1"/>
    <col min="4860" max="4860" width="15.625" style="1" customWidth="1"/>
    <col min="4861" max="4861" width="50.625" style="1" customWidth="1"/>
    <col min="4862" max="4864" width="12.625" style="1" customWidth="1"/>
    <col min="4865" max="4865" width="18.375" style="1" bestFit="1" customWidth="1"/>
    <col min="4866" max="4867" width="8.75" style="1"/>
    <col min="4868" max="4868" width="32" style="1" customWidth="1"/>
    <col min="4869" max="5114" width="8.75" style="1"/>
    <col min="5115" max="5115" width="1.5" style="1" customWidth="1"/>
    <col min="5116" max="5116" width="15.625" style="1" customWidth="1"/>
    <col min="5117" max="5117" width="50.625" style="1" customWidth="1"/>
    <col min="5118" max="5120" width="12.625" style="1" customWidth="1"/>
    <col min="5121" max="5121" width="18.375" style="1" bestFit="1" customWidth="1"/>
    <col min="5122" max="5123" width="8.75" style="1"/>
    <col min="5124" max="5124" width="32" style="1" customWidth="1"/>
    <col min="5125" max="5370" width="8.75" style="1"/>
    <col min="5371" max="5371" width="1.5" style="1" customWidth="1"/>
    <col min="5372" max="5372" width="15.625" style="1" customWidth="1"/>
    <col min="5373" max="5373" width="50.625" style="1" customWidth="1"/>
    <col min="5374" max="5376" width="12.625" style="1" customWidth="1"/>
    <col min="5377" max="5377" width="18.375" style="1" bestFit="1" customWidth="1"/>
    <col min="5378" max="5379" width="8.75" style="1"/>
    <col min="5380" max="5380" width="32" style="1" customWidth="1"/>
    <col min="5381" max="5626" width="8.75" style="1"/>
    <col min="5627" max="5627" width="1.5" style="1" customWidth="1"/>
    <col min="5628" max="5628" width="15.625" style="1" customWidth="1"/>
    <col min="5629" max="5629" width="50.625" style="1" customWidth="1"/>
    <col min="5630" max="5632" width="12.625" style="1" customWidth="1"/>
    <col min="5633" max="5633" width="18.375" style="1" bestFit="1" customWidth="1"/>
    <col min="5634" max="5635" width="8.75" style="1"/>
    <col min="5636" max="5636" width="32" style="1" customWidth="1"/>
    <col min="5637" max="5882" width="8.75" style="1"/>
    <col min="5883" max="5883" width="1.5" style="1" customWidth="1"/>
    <col min="5884" max="5884" width="15.625" style="1" customWidth="1"/>
    <col min="5885" max="5885" width="50.625" style="1" customWidth="1"/>
    <col min="5886" max="5888" width="12.625" style="1" customWidth="1"/>
    <col min="5889" max="5889" width="18.375" style="1" bestFit="1" customWidth="1"/>
    <col min="5890" max="5891" width="8.75" style="1"/>
    <col min="5892" max="5892" width="32" style="1" customWidth="1"/>
    <col min="5893" max="6138" width="8.75" style="1"/>
    <col min="6139" max="6139" width="1.5" style="1" customWidth="1"/>
    <col min="6140" max="6140" width="15.625" style="1" customWidth="1"/>
    <col min="6141" max="6141" width="50.625" style="1" customWidth="1"/>
    <col min="6142" max="6144" width="12.625" style="1" customWidth="1"/>
    <col min="6145" max="6145" width="18.375" style="1" bestFit="1" customWidth="1"/>
    <col min="6146" max="6147" width="8.75" style="1"/>
    <col min="6148" max="6148" width="32" style="1" customWidth="1"/>
    <col min="6149" max="6394" width="8.75" style="1"/>
    <col min="6395" max="6395" width="1.5" style="1" customWidth="1"/>
    <col min="6396" max="6396" width="15.625" style="1" customWidth="1"/>
    <col min="6397" max="6397" width="50.625" style="1" customWidth="1"/>
    <col min="6398" max="6400" width="12.625" style="1" customWidth="1"/>
    <col min="6401" max="6401" width="18.375" style="1" bestFit="1" customWidth="1"/>
    <col min="6402" max="6403" width="8.75" style="1"/>
    <col min="6404" max="6404" width="32" style="1" customWidth="1"/>
    <col min="6405" max="6650" width="8.75" style="1"/>
    <col min="6651" max="6651" width="1.5" style="1" customWidth="1"/>
    <col min="6652" max="6652" width="15.625" style="1" customWidth="1"/>
    <col min="6653" max="6653" width="50.625" style="1" customWidth="1"/>
    <col min="6654" max="6656" width="12.625" style="1" customWidth="1"/>
    <col min="6657" max="6657" width="18.375" style="1" bestFit="1" customWidth="1"/>
    <col min="6658" max="6659" width="8.75" style="1"/>
    <col min="6660" max="6660" width="32" style="1" customWidth="1"/>
    <col min="6661" max="6906" width="8.75" style="1"/>
    <col min="6907" max="6907" width="1.5" style="1" customWidth="1"/>
    <col min="6908" max="6908" width="15.625" style="1" customWidth="1"/>
    <col min="6909" max="6909" width="50.625" style="1" customWidth="1"/>
    <col min="6910" max="6912" width="12.625" style="1" customWidth="1"/>
    <col min="6913" max="6913" width="18.375" style="1" bestFit="1" customWidth="1"/>
    <col min="6914" max="6915" width="8.75" style="1"/>
    <col min="6916" max="6916" width="32" style="1" customWidth="1"/>
    <col min="6917" max="7162" width="8.75" style="1"/>
    <col min="7163" max="7163" width="1.5" style="1" customWidth="1"/>
    <col min="7164" max="7164" width="15.625" style="1" customWidth="1"/>
    <col min="7165" max="7165" width="50.625" style="1" customWidth="1"/>
    <col min="7166" max="7168" width="12.625" style="1" customWidth="1"/>
    <col min="7169" max="7169" width="18.375" style="1" bestFit="1" customWidth="1"/>
    <col min="7170" max="7171" width="8.75" style="1"/>
    <col min="7172" max="7172" width="32" style="1" customWidth="1"/>
    <col min="7173" max="7418" width="8.75" style="1"/>
    <col min="7419" max="7419" width="1.5" style="1" customWidth="1"/>
    <col min="7420" max="7420" width="15.625" style="1" customWidth="1"/>
    <col min="7421" max="7421" width="50.625" style="1" customWidth="1"/>
    <col min="7422" max="7424" width="12.625" style="1" customWidth="1"/>
    <col min="7425" max="7425" width="18.375" style="1" bestFit="1" customWidth="1"/>
    <col min="7426" max="7427" width="8.75" style="1"/>
    <col min="7428" max="7428" width="32" style="1" customWidth="1"/>
    <col min="7429" max="7674" width="8.75" style="1"/>
    <col min="7675" max="7675" width="1.5" style="1" customWidth="1"/>
    <col min="7676" max="7676" width="15.625" style="1" customWidth="1"/>
    <col min="7677" max="7677" width="50.625" style="1" customWidth="1"/>
    <col min="7678" max="7680" width="12.625" style="1" customWidth="1"/>
    <col min="7681" max="7681" width="18.375" style="1" bestFit="1" customWidth="1"/>
    <col min="7682" max="7683" width="8.75" style="1"/>
    <col min="7684" max="7684" width="32" style="1" customWidth="1"/>
    <col min="7685" max="7930" width="8.75" style="1"/>
    <col min="7931" max="7931" width="1.5" style="1" customWidth="1"/>
    <col min="7932" max="7932" width="15.625" style="1" customWidth="1"/>
    <col min="7933" max="7933" width="50.625" style="1" customWidth="1"/>
    <col min="7934" max="7936" width="12.625" style="1" customWidth="1"/>
    <col min="7937" max="7937" width="18.375" style="1" bestFit="1" customWidth="1"/>
    <col min="7938" max="7939" width="8.75" style="1"/>
    <col min="7940" max="7940" width="32" style="1" customWidth="1"/>
    <col min="7941" max="8186" width="8.75" style="1"/>
    <col min="8187" max="8187" width="1.5" style="1" customWidth="1"/>
    <col min="8188" max="8188" width="15.625" style="1" customWidth="1"/>
    <col min="8189" max="8189" width="50.625" style="1" customWidth="1"/>
    <col min="8190" max="8192" width="12.625" style="1" customWidth="1"/>
    <col min="8193" max="8193" width="18.375" style="1" bestFit="1" customWidth="1"/>
    <col min="8194" max="8195" width="8.75" style="1"/>
    <col min="8196" max="8196" width="32" style="1" customWidth="1"/>
    <col min="8197" max="8442" width="8.75" style="1"/>
    <col min="8443" max="8443" width="1.5" style="1" customWidth="1"/>
    <col min="8444" max="8444" width="15.625" style="1" customWidth="1"/>
    <col min="8445" max="8445" width="50.625" style="1" customWidth="1"/>
    <col min="8446" max="8448" width="12.625" style="1" customWidth="1"/>
    <col min="8449" max="8449" width="18.375" style="1" bestFit="1" customWidth="1"/>
    <col min="8450" max="8451" width="8.75" style="1"/>
    <col min="8452" max="8452" width="32" style="1" customWidth="1"/>
    <col min="8453" max="8698" width="8.75" style="1"/>
    <col min="8699" max="8699" width="1.5" style="1" customWidth="1"/>
    <col min="8700" max="8700" width="15.625" style="1" customWidth="1"/>
    <col min="8701" max="8701" width="50.625" style="1" customWidth="1"/>
    <col min="8702" max="8704" width="12.625" style="1" customWidth="1"/>
    <col min="8705" max="8705" width="18.375" style="1" bestFit="1" customWidth="1"/>
    <col min="8706" max="8707" width="8.75" style="1"/>
    <col min="8708" max="8708" width="32" style="1" customWidth="1"/>
    <col min="8709" max="8954" width="8.75" style="1"/>
    <col min="8955" max="8955" width="1.5" style="1" customWidth="1"/>
    <col min="8956" max="8956" width="15.625" style="1" customWidth="1"/>
    <col min="8957" max="8957" width="50.625" style="1" customWidth="1"/>
    <col min="8958" max="8960" width="12.625" style="1" customWidth="1"/>
    <col min="8961" max="8961" width="18.375" style="1" bestFit="1" customWidth="1"/>
    <col min="8962" max="8963" width="8.75" style="1"/>
    <col min="8964" max="8964" width="32" style="1" customWidth="1"/>
    <col min="8965" max="9210" width="8.75" style="1"/>
    <col min="9211" max="9211" width="1.5" style="1" customWidth="1"/>
    <col min="9212" max="9212" width="15.625" style="1" customWidth="1"/>
    <col min="9213" max="9213" width="50.625" style="1" customWidth="1"/>
    <col min="9214" max="9216" width="12.625" style="1" customWidth="1"/>
    <col min="9217" max="9217" width="18.375" style="1" bestFit="1" customWidth="1"/>
    <col min="9218" max="9219" width="8.75" style="1"/>
    <col min="9220" max="9220" width="32" style="1" customWidth="1"/>
    <col min="9221" max="9466" width="8.75" style="1"/>
    <col min="9467" max="9467" width="1.5" style="1" customWidth="1"/>
    <col min="9468" max="9468" width="15.625" style="1" customWidth="1"/>
    <col min="9469" max="9469" width="50.625" style="1" customWidth="1"/>
    <col min="9470" max="9472" width="12.625" style="1" customWidth="1"/>
    <col min="9473" max="9473" width="18.375" style="1" bestFit="1" customWidth="1"/>
    <col min="9474" max="9475" width="8.75" style="1"/>
    <col min="9476" max="9476" width="32" style="1" customWidth="1"/>
    <col min="9477" max="9722" width="8.75" style="1"/>
    <col min="9723" max="9723" width="1.5" style="1" customWidth="1"/>
    <col min="9724" max="9724" width="15.625" style="1" customWidth="1"/>
    <col min="9725" max="9725" width="50.625" style="1" customWidth="1"/>
    <col min="9726" max="9728" width="12.625" style="1" customWidth="1"/>
    <col min="9729" max="9729" width="18.375" style="1" bestFit="1" customWidth="1"/>
    <col min="9730" max="9731" width="8.75" style="1"/>
    <col min="9732" max="9732" width="32" style="1" customWidth="1"/>
    <col min="9733" max="9978" width="8.75" style="1"/>
    <col min="9979" max="9979" width="1.5" style="1" customWidth="1"/>
    <col min="9980" max="9980" width="15.625" style="1" customWidth="1"/>
    <col min="9981" max="9981" width="50.625" style="1" customWidth="1"/>
    <col min="9982" max="9984" width="12.625" style="1" customWidth="1"/>
    <col min="9985" max="9985" width="18.375" style="1" bestFit="1" customWidth="1"/>
    <col min="9986" max="9987" width="8.75" style="1"/>
    <col min="9988" max="9988" width="32" style="1" customWidth="1"/>
    <col min="9989" max="10234" width="8.75" style="1"/>
    <col min="10235" max="10235" width="1.5" style="1" customWidth="1"/>
    <col min="10236" max="10236" width="15.625" style="1" customWidth="1"/>
    <col min="10237" max="10237" width="50.625" style="1" customWidth="1"/>
    <col min="10238" max="10240" width="12.625" style="1" customWidth="1"/>
    <col min="10241" max="10241" width="18.375" style="1" bestFit="1" customWidth="1"/>
    <col min="10242" max="10243" width="8.75" style="1"/>
    <col min="10244" max="10244" width="32" style="1" customWidth="1"/>
    <col min="10245" max="10490" width="8.75" style="1"/>
    <col min="10491" max="10491" width="1.5" style="1" customWidth="1"/>
    <col min="10492" max="10492" width="15.625" style="1" customWidth="1"/>
    <col min="10493" max="10493" width="50.625" style="1" customWidth="1"/>
    <col min="10494" max="10496" width="12.625" style="1" customWidth="1"/>
    <col min="10497" max="10497" width="18.375" style="1" bestFit="1" customWidth="1"/>
    <col min="10498" max="10499" width="8.75" style="1"/>
    <col min="10500" max="10500" width="32" style="1" customWidth="1"/>
    <col min="10501" max="10746" width="8.75" style="1"/>
    <col min="10747" max="10747" width="1.5" style="1" customWidth="1"/>
    <col min="10748" max="10748" width="15.625" style="1" customWidth="1"/>
    <col min="10749" max="10749" width="50.625" style="1" customWidth="1"/>
    <col min="10750" max="10752" width="12.625" style="1" customWidth="1"/>
    <col min="10753" max="10753" width="18.375" style="1" bestFit="1" customWidth="1"/>
    <col min="10754" max="10755" width="8.75" style="1"/>
    <col min="10756" max="10756" width="32" style="1" customWidth="1"/>
    <col min="10757" max="11002" width="8.75" style="1"/>
    <col min="11003" max="11003" width="1.5" style="1" customWidth="1"/>
    <col min="11004" max="11004" width="15.625" style="1" customWidth="1"/>
    <col min="11005" max="11005" width="50.625" style="1" customWidth="1"/>
    <col min="11006" max="11008" width="12.625" style="1" customWidth="1"/>
    <col min="11009" max="11009" width="18.375" style="1" bestFit="1" customWidth="1"/>
    <col min="11010" max="11011" width="8.75" style="1"/>
    <col min="11012" max="11012" width="32" style="1" customWidth="1"/>
    <col min="11013" max="11258" width="8.75" style="1"/>
    <col min="11259" max="11259" width="1.5" style="1" customWidth="1"/>
    <col min="11260" max="11260" width="15.625" style="1" customWidth="1"/>
    <col min="11261" max="11261" width="50.625" style="1" customWidth="1"/>
    <col min="11262" max="11264" width="12.625" style="1" customWidth="1"/>
    <col min="11265" max="11265" width="18.375" style="1" bestFit="1" customWidth="1"/>
    <col min="11266" max="11267" width="8.75" style="1"/>
    <col min="11268" max="11268" width="32" style="1" customWidth="1"/>
    <col min="11269" max="11514" width="8.75" style="1"/>
    <col min="11515" max="11515" width="1.5" style="1" customWidth="1"/>
    <col min="11516" max="11516" width="15.625" style="1" customWidth="1"/>
    <col min="11517" max="11517" width="50.625" style="1" customWidth="1"/>
    <col min="11518" max="11520" width="12.625" style="1" customWidth="1"/>
    <col min="11521" max="11521" width="18.375" style="1" bestFit="1" customWidth="1"/>
    <col min="11522" max="11523" width="8.75" style="1"/>
    <col min="11524" max="11524" width="32" style="1" customWidth="1"/>
    <col min="11525" max="11770" width="8.75" style="1"/>
    <col min="11771" max="11771" width="1.5" style="1" customWidth="1"/>
    <col min="11772" max="11772" width="15.625" style="1" customWidth="1"/>
    <col min="11773" max="11773" width="50.625" style="1" customWidth="1"/>
    <col min="11774" max="11776" width="12.625" style="1" customWidth="1"/>
    <col min="11777" max="11777" width="18.375" style="1" bestFit="1" customWidth="1"/>
    <col min="11778" max="11779" width="8.75" style="1"/>
    <col min="11780" max="11780" width="32" style="1" customWidth="1"/>
    <col min="11781" max="12026" width="8.75" style="1"/>
    <col min="12027" max="12027" width="1.5" style="1" customWidth="1"/>
    <col min="12028" max="12028" width="15.625" style="1" customWidth="1"/>
    <col min="12029" max="12029" width="50.625" style="1" customWidth="1"/>
    <col min="12030" max="12032" width="12.625" style="1" customWidth="1"/>
    <col min="12033" max="12033" width="18.375" style="1" bestFit="1" customWidth="1"/>
    <col min="12034" max="12035" width="8.75" style="1"/>
    <col min="12036" max="12036" width="32" style="1" customWidth="1"/>
    <col min="12037" max="12282" width="8.75" style="1"/>
    <col min="12283" max="12283" width="1.5" style="1" customWidth="1"/>
    <col min="12284" max="12284" width="15.625" style="1" customWidth="1"/>
    <col min="12285" max="12285" width="50.625" style="1" customWidth="1"/>
    <col min="12286" max="12288" width="12.625" style="1" customWidth="1"/>
    <col min="12289" max="12289" width="18.375" style="1" bestFit="1" customWidth="1"/>
    <col min="12290" max="12291" width="8.75" style="1"/>
    <col min="12292" max="12292" width="32" style="1" customWidth="1"/>
    <col min="12293" max="12538" width="8.75" style="1"/>
    <col min="12539" max="12539" width="1.5" style="1" customWidth="1"/>
    <col min="12540" max="12540" width="15.625" style="1" customWidth="1"/>
    <col min="12541" max="12541" width="50.625" style="1" customWidth="1"/>
    <col min="12542" max="12544" width="12.625" style="1" customWidth="1"/>
    <col min="12545" max="12545" width="18.375" style="1" bestFit="1" customWidth="1"/>
    <col min="12546" max="12547" width="8.75" style="1"/>
    <col min="12548" max="12548" width="32" style="1" customWidth="1"/>
    <col min="12549" max="12794" width="8.75" style="1"/>
    <col min="12795" max="12795" width="1.5" style="1" customWidth="1"/>
    <col min="12796" max="12796" width="15.625" style="1" customWidth="1"/>
    <col min="12797" max="12797" width="50.625" style="1" customWidth="1"/>
    <col min="12798" max="12800" width="12.625" style="1" customWidth="1"/>
    <col min="12801" max="12801" width="18.375" style="1" bestFit="1" customWidth="1"/>
    <col min="12802" max="12803" width="8.75" style="1"/>
    <col min="12804" max="12804" width="32" style="1" customWidth="1"/>
    <col min="12805" max="13050" width="8.75" style="1"/>
    <col min="13051" max="13051" width="1.5" style="1" customWidth="1"/>
    <col min="13052" max="13052" width="15.625" style="1" customWidth="1"/>
    <col min="13053" max="13053" width="50.625" style="1" customWidth="1"/>
    <col min="13054" max="13056" width="12.625" style="1" customWidth="1"/>
    <col min="13057" max="13057" width="18.375" style="1" bestFit="1" customWidth="1"/>
    <col min="13058" max="13059" width="8.75" style="1"/>
    <col min="13060" max="13060" width="32" style="1" customWidth="1"/>
    <col min="13061" max="13306" width="8.75" style="1"/>
    <col min="13307" max="13307" width="1.5" style="1" customWidth="1"/>
    <col min="13308" max="13308" width="15.625" style="1" customWidth="1"/>
    <col min="13309" max="13309" width="50.625" style="1" customWidth="1"/>
    <col min="13310" max="13312" width="12.625" style="1" customWidth="1"/>
    <col min="13313" max="13313" width="18.375" style="1" bestFit="1" customWidth="1"/>
    <col min="13314" max="13315" width="8.75" style="1"/>
    <col min="13316" max="13316" width="32" style="1" customWidth="1"/>
    <col min="13317" max="13562" width="8.75" style="1"/>
    <col min="13563" max="13563" width="1.5" style="1" customWidth="1"/>
    <col min="13564" max="13564" width="15.625" style="1" customWidth="1"/>
    <col min="13565" max="13565" width="50.625" style="1" customWidth="1"/>
    <col min="13566" max="13568" width="12.625" style="1" customWidth="1"/>
    <col min="13569" max="13569" width="18.375" style="1" bestFit="1" customWidth="1"/>
    <col min="13570" max="13571" width="8.75" style="1"/>
    <col min="13572" max="13572" width="32" style="1" customWidth="1"/>
    <col min="13573" max="13818" width="8.75" style="1"/>
    <col min="13819" max="13819" width="1.5" style="1" customWidth="1"/>
    <col min="13820" max="13820" width="15.625" style="1" customWidth="1"/>
    <col min="13821" max="13821" width="50.625" style="1" customWidth="1"/>
    <col min="13822" max="13824" width="12.625" style="1" customWidth="1"/>
    <col min="13825" max="13825" width="18.375" style="1" bestFit="1" customWidth="1"/>
    <col min="13826" max="13827" width="8.75" style="1"/>
    <col min="13828" max="13828" width="32" style="1" customWidth="1"/>
    <col min="13829" max="14074" width="8.75" style="1"/>
    <col min="14075" max="14075" width="1.5" style="1" customWidth="1"/>
    <col min="14076" max="14076" width="15.625" style="1" customWidth="1"/>
    <col min="14077" max="14077" width="50.625" style="1" customWidth="1"/>
    <col min="14078" max="14080" width="12.625" style="1" customWidth="1"/>
    <col min="14081" max="14081" width="18.375" style="1" bestFit="1" customWidth="1"/>
    <col min="14082" max="14083" width="8.75" style="1"/>
    <col min="14084" max="14084" width="32" style="1" customWidth="1"/>
    <col min="14085" max="14330" width="8.75" style="1"/>
    <col min="14331" max="14331" width="1.5" style="1" customWidth="1"/>
    <col min="14332" max="14332" width="15.625" style="1" customWidth="1"/>
    <col min="14333" max="14333" width="50.625" style="1" customWidth="1"/>
    <col min="14334" max="14336" width="12.625" style="1" customWidth="1"/>
    <col min="14337" max="14337" width="18.375" style="1" bestFit="1" customWidth="1"/>
    <col min="14338" max="14339" width="8.75" style="1"/>
    <col min="14340" max="14340" width="32" style="1" customWidth="1"/>
    <col min="14341" max="14586" width="8.75" style="1"/>
    <col min="14587" max="14587" width="1.5" style="1" customWidth="1"/>
    <col min="14588" max="14588" width="15.625" style="1" customWidth="1"/>
    <col min="14589" max="14589" width="50.625" style="1" customWidth="1"/>
    <col min="14590" max="14592" width="12.625" style="1" customWidth="1"/>
    <col min="14593" max="14593" width="18.375" style="1" bestFit="1" customWidth="1"/>
    <col min="14594" max="14595" width="8.75" style="1"/>
    <col min="14596" max="14596" width="32" style="1" customWidth="1"/>
    <col min="14597" max="14842" width="8.75" style="1"/>
    <col min="14843" max="14843" width="1.5" style="1" customWidth="1"/>
    <col min="14844" max="14844" width="15.625" style="1" customWidth="1"/>
    <col min="14845" max="14845" width="50.625" style="1" customWidth="1"/>
    <col min="14846" max="14848" width="12.625" style="1" customWidth="1"/>
    <col min="14849" max="14849" width="18.375" style="1" bestFit="1" customWidth="1"/>
    <col min="14850" max="14851" width="8.75" style="1"/>
    <col min="14852" max="14852" width="32" style="1" customWidth="1"/>
    <col min="14853" max="15098" width="8.75" style="1"/>
    <col min="15099" max="15099" width="1.5" style="1" customWidth="1"/>
    <col min="15100" max="15100" width="15.625" style="1" customWidth="1"/>
    <col min="15101" max="15101" width="50.625" style="1" customWidth="1"/>
    <col min="15102" max="15104" width="12.625" style="1" customWidth="1"/>
    <col min="15105" max="15105" width="18.375" style="1" bestFit="1" customWidth="1"/>
    <col min="15106" max="15107" width="8.75" style="1"/>
    <col min="15108" max="15108" width="32" style="1" customWidth="1"/>
    <col min="15109" max="15354" width="8.75" style="1"/>
    <col min="15355" max="15355" width="1.5" style="1" customWidth="1"/>
    <col min="15356" max="15356" width="15.625" style="1" customWidth="1"/>
    <col min="15357" max="15357" width="50.625" style="1" customWidth="1"/>
    <col min="15358" max="15360" width="12.625" style="1" customWidth="1"/>
    <col min="15361" max="15361" width="18.375" style="1" bestFit="1" customWidth="1"/>
    <col min="15362" max="15363" width="8.75" style="1"/>
    <col min="15364" max="15364" width="32" style="1" customWidth="1"/>
    <col min="15365" max="15610" width="8.75" style="1"/>
    <col min="15611" max="15611" width="1.5" style="1" customWidth="1"/>
    <col min="15612" max="15612" width="15.625" style="1" customWidth="1"/>
    <col min="15613" max="15613" width="50.625" style="1" customWidth="1"/>
    <col min="15614" max="15616" width="12.625" style="1" customWidth="1"/>
    <col min="15617" max="15617" width="18.375" style="1" bestFit="1" customWidth="1"/>
    <col min="15618" max="15619" width="8.75" style="1"/>
    <col min="15620" max="15620" width="32" style="1" customWidth="1"/>
    <col min="15621" max="15866" width="8.75" style="1"/>
    <col min="15867" max="15867" width="1.5" style="1" customWidth="1"/>
    <col min="15868" max="15868" width="15.625" style="1" customWidth="1"/>
    <col min="15869" max="15869" width="50.625" style="1" customWidth="1"/>
    <col min="15870" max="15872" width="12.625" style="1" customWidth="1"/>
    <col min="15873" max="15873" width="18.375" style="1" bestFit="1" customWidth="1"/>
    <col min="15874" max="15875" width="8.75" style="1"/>
    <col min="15876" max="15876" width="32" style="1" customWidth="1"/>
    <col min="15877" max="16122" width="8.75" style="1"/>
    <col min="16123" max="16123" width="1.5" style="1" customWidth="1"/>
    <col min="16124" max="16124" width="15.625" style="1" customWidth="1"/>
    <col min="16125" max="16125" width="50.625" style="1" customWidth="1"/>
    <col min="16126" max="16128" width="12.625" style="1" customWidth="1"/>
    <col min="16129" max="16129" width="18.375" style="1" bestFit="1" customWidth="1"/>
    <col min="16130" max="16131" width="8.75" style="1"/>
    <col min="16132" max="16132" width="32" style="1" customWidth="1"/>
    <col min="16133" max="16383" width="8.75" style="1"/>
    <col min="16384" max="16384" width="8.75" style="1" customWidth="1"/>
  </cols>
  <sheetData>
    <row r="1" spans="1:30" ht="18" customHeight="1">
      <c r="B1" s="1" t="s">
        <v>489</v>
      </c>
    </row>
    <row r="2" spans="1:30" ht="21.6" customHeight="1">
      <c r="I2" s="60"/>
      <c r="R2" s="67" t="s">
        <v>60</v>
      </c>
      <c r="S2" s="920" t="str">
        <f>'別紙3-2-3①「デジタル実績報告書」'!C9</f>
        <v>　　中野事業所</v>
      </c>
      <c r="T2" s="921"/>
      <c r="U2" s="921"/>
      <c r="V2" s="921"/>
      <c r="W2" s="921"/>
      <c r="X2" s="921"/>
      <c r="Y2" s="921"/>
      <c r="Z2" s="921"/>
      <c r="AA2" s="921"/>
      <c r="AB2" s="922"/>
    </row>
    <row r="3" spans="1:30" ht="18" customHeight="1">
      <c r="A3" s="923" t="s">
        <v>231</v>
      </c>
      <c r="B3" s="923"/>
      <c r="C3" s="923"/>
      <c r="D3" s="923"/>
      <c r="E3" s="923"/>
      <c r="F3" s="923"/>
      <c r="G3" s="923"/>
      <c r="H3" s="923"/>
      <c r="I3" s="923"/>
      <c r="J3" s="923"/>
      <c r="K3" s="923"/>
      <c r="L3" s="923"/>
      <c r="M3" s="923"/>
      <c r="N3" s="923"/>
      <c r="O3" s="923"/>
      <c r="P3" s="923"/>
      <c r="Q3" s="923"/>
      <c r="R3" s="923"/>
      <c r="S3" s="923"/>
      <c r="T3" s="923"/>
      <c r="U3" s="923"/>
      <c r="V3" s="923"/>
      <c r="W3" s="923"/>
      <c r="X3" s="923"/>
      <c r="Y3" s="923"/>
      <c r="Z3" s="923"/>
      <c r="AA3" s="923"/>
      <c r="AB3" s="923"/>
      <c r="AC3" s="923"/>
      <c r="AD3" s="923"/>
    </row>
    <row r="4" spans="1:30" ht="15" customHeight="1">
      <c r="A4" s="923"/>
      <c r="B4" s="923"/>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row>
    <row r="5" spans="1:30" ht="17.25">
      <c r="A5" s="68"/>
      <c r="C5" s="70" t="s">
        <v>202</v>
      </c>
      <c r="D5" s="62"/>
      <c r="E5" s="62"/>
      <c r="F5" s="62"/>
      <c r="G5" s="62"/>
      <c r="H5" s="62"/>
      <c r="I5" s="62"/>
      <c r="J5" s="62"/>
      <c r="K5" s="62"/>
      <c r="L5" s="62"/>
      <c r="M5" s="62"/>
      <c r="N5" s="62"/>
      <c r="O5" s="62"/>
      <c r="P5" s="62"/>
      <c r="Q5" s="62"/>
      <c r="R5" s="62"/>
      <c r="S5" s="62"/>
      <c r="T5" s="62"/>
      <c r="U5" s="62"/>
      <c r="V5" s="62"/>
    </row>
    <row r="6" spans="1:30" ht="17.25">
      <c r="A6" s="68"/>
      <c r="C6" s="70" t="s">
        <v>203</v>
      </c>
      <c r="D6" s="62"/>
      <c r="E6" s="62"/>
      <c r="F6" s="62"/>
      <c r="G6" s="62"/>
      <c r="H6" s="62"/>
      <c r="I6" s="62"/>
      <c r="J6" s="62"/>
      <c r="K6" s="62"/>
      <c r="L6" s="62"/>
      <c r="M6" s="62"/>
      <c r="N6" s="62"/>
      <c r="O6" s="62"/>
      <c r="P6" s="62"/>
      <c r="Q6" s="62"/>
      <c r="R6" s="62"/>
      <c r="S6" s="62"/>
      <c r="T6" s="62"/>
      <c r="U6" s="62"/>
      <c r="V6" s="62"/>
    </row>
    <row r="7" spans="1:30" ht="17.25">
      <c r="A7" s="68"/>
      <c r="C7" s="136" t="s">
        <v>204</v>
      </c>
      <c r="D7" s="62"/>
      <c r="E7" s="62"/>
      <c r="F7" s="62"/>
      <c r="G7" s="62"/>
      <c r="H7" s="62"/>
      <c r="I7" s="62"/>
      <c r="J7" s="62"/>
      <c r="K7" s="62"/>
      <c r="L7" s="62"/>
      <c r="M7" s="62"/>
      <c r="N7" s="62"/>
      <c r="O7" s="62"/>
      <c r="P7" s="62"/>
      <c r="Q7" s="62"/>
      <c r="R7" s="62"/>
      <c r="S7" s="62"/>
      <c r="T7" s="62"/>
      <c r="U7" s="62"/>
      <c r="V7" s="62"/>
    </row>
    <row r="8" spans="1:30" ht="15" customHeight="1">
      <c r="A8" s="68"/>
      <c r="C8" s="69" t="s">
        <v>232</v>
      </c>
      <c r="D8" s="62"/>
      <c r="E8" s="62"/>
      <c r="F8" s="62"/>
      <c r="G8" s="62"/>
      <c r="H8" s="62"/>
      <c r="I8" s="62"/>
      <c r="J8" s="62"/>
      <c r="K8" s="62"/>
      <c r="L8" s="62"/>
      <c r="M8" s="62"/>
      <c r="N8" s="62"/>
      <c r="O8" s="62"/>
      <c r="P8" s="62"/>
      <c r="Q8" s="62"/>
      <c r="R8" s="62"/>
      <c r="S8" s="62"/>
      <c r="T8" s="62"/>
    </row>
    <row r="9" spans="1:30" ht="15" customHeight="1">
      <c r="A9" s="68"/>
      <c r="C9" s="69" t="s">
        <v>233</v>
      </c>
      <c r="D9" s="62"/>
      <c r="E9" s="62"/>
      <c r="F9" s="62"/>
      <c r="G9" s="62"/>
      <c r="H9" s="62"/>
      <c r="I9" s="62"/>
      <c r="J9" s="62"/>
      <c r="K9" s="62"/>
      <c r="L9" s="62"/>
      <c r="M9" s="62"/>
      <c r="N9" s="62"/>
      <c r="O9" s="62"/>
      <c r="P9" s="62"/>
      <c r="Q9" s="62"/>
      <c r="R9" s="62"/>
      <c r="S9" s="62"/>
      <c r="T9" s="62"/>
    </row>
    <row r="10" spans="1:30" ht="31.9" customHeight="1">
      <c r="A10" s="68"/>
      <c r="C10" s="924" t="s">
        <v>205</v>
      </c>
      <c r="D10" s="925"/>
      <c r="E10" s="925"/>
      <c r="F10" s="925"/>
      <c r="G10" s="925"/>
      <c r="H10" s="926"/>
      <c r="I10" s="71" t="s">
        <v>206</v>
      </c>
      <c r="J10" s="62"/>
      <c r="K10" s="70"/>
      <c r="L10" s="62"/>
      <c r="M10" s="62"/>
      <c r="N10" s="62"/>
      <c r="O10" s="62"/>
      <c r="P10" s="62"/>
      <c r="Q10" s="62"/>
      <c r="R10" s="62"/>
      <c r="S10" s="62"/>
      <c r="T10" s="62"/>
    </row>
    <row r="11" spans="1:30" ht="31.9" customHeight="1">
      <c r="A11" s="68"/>
      <c r="C11" s="189"/>
      <c r="D11" s="137" t="s">
        <v>234</v>
      </c>
      <c r="E11" s="133"/>
      <c r="F11" s="133"/>
      <c r="G11" s="133"/>
      <c r="H11" s="138"/>
      <c r="I11" s="72" t="s">
        <v>207</v>
      </c>
      <c r="J11" s="4"/>
      <c r="K11" s="927"/>
      <c r="L11" s="927"/>
      <c r="M11" s="927"/>
      <c r="N11" s="927"/>
      <c r="O11" s="927"/>
      <c r="P11" s="927"/>
      <c r="Q11" s="927"/>
      <c r="R11" s="927"/>
      <c r="S11" s="927"/>
      <c r="T11" s="927"/>
    </row>
    <row r="12" spans="1:30" ht="31.9" customHeight="1">
      <c r="A12" s="68"/>
      <c r="C12" s="189"/>
      <c r="D12" s="137" t="s">
        <v>208</v>
      </c>
      <c r="E12" s="133"/>
      <c r="F12" s="133"/>
      <c r="G12" s="133"/>
      <c r="H12" s="138"/>
      <c r="I12" s="72" t="s">
        <v>211</v>
      </c>
      <c r="K12" s="927"/>
      <c r="L12" s="927"/>
      <c r="M12" s="927"/>
      <c r="N12" s="927"/>
      <c r="O12" s="927"/>
      <c r="P12" s="927"/>
      <c r="Q12" s="927"/>
      <c r="R12" s="927"/>
      <c r="S12" s="927"/>
      <c r="T12" s="927"/>
    </row>
    <row r="13" spans="1:30" ht="31.9" customHeight="1">
      <c r="A13" s="68"/>
      <c r="C13" s="189"/>
      <c r="D13" s="137" t="s">
        <v>209</v>
      </c>
      <c r="E13" s="133"/>
      <c r="F13" s="133"/>
      <c r="G13" s="133"/>
      <c r="H13" s="138"/>
      <c r="I13" s="72" t="s">
        <v>235</v>
      </c>
      <c r="J13" s="4"/>
      <c r="K13" s="927"/>
      <c r="L13" s="927"/>
      <c r="M13" s="927"/>
      <c r="N13" s="927"/>
      <c r="O13" s="927"/>
      <c r="P13" s="927"/>
      <c r="Q13" s="927"/>
      <c r="R13" s="927"/>
      <c r="S13" s="927"/>
      <c r="T13" s="927"/>
    </row>
    <row r="14" spans="1:30" ht="31.9" customHeight="1">
      <c r="A14" s="68"/>
      <c r="C14" s="189"/>
      <c r="D14" s="137" t="s">
        <v>210</v>
      </c>
      <c r="E14" s="133"/>
      <c r="F14" s="133"/>
      <c r="G14" s="133"/>
      <c r="H14" s="138"/>
      <c r="I14" s="72" t="s">
        <v>236</v>
      </c>
      <c r="J14" s="4"/>
      <c r="K14" s="677"/>
      <c r="L14" s="677"/>
      <c r="M14" s="677"/>
      <c r="N14" s="677"/>
      <c r="O14" s="677"/>
      <c r="P14" s="677"/>
      <c r="Q14" s="677"/>
      <c r="R14" s="677"/>
      <c r="S14" s="677"/>
      <c r="T14" s="677"/>
    </row>
    <row r="15" spans="1:30" ht="28.9" customHeight="1">
      <c r="A15" s="68"/>
      <c r="B15" s="4"/>
      <c r="C15" s="4"/>
      <c r="D15" s="4"/>
      <c r="E15" s="4"/>
      <c r="F15" s="4"/>
      <c r="G15" s="4"/>
      <c r="H15" s="4"/>
      <c r="I15" s="4"/>
      <c r="J15" s="4"/>
      <c r="K15" s="4"/>
      <c r="L15" s="4"/>
      <c r="M15" s="4"/>
      <c r="N15" s="4"/>
      <c r="O15" s="4"/>
      <c r="P15" s="4"/>
      <c r="Q15" s="4"/>
      <c r="R15" s="4"/>
      <c r="S15" s="4"/>
      <c r="T15" s="4"/>
    </row>
    <row r="16" spans="1:30" s="66" customFormat="1" ht="24" customHeight="1">
      <c r="A16" s="68"/>
      <c r="C16" s="73"/>
      <c r="D16" s="186"/>
      <c r="E16" s="73" t="s">
        <v>237</v>
      </c>
      <c r="G16" s="73"/>
      <c r="H16" s="187"/>
      <c r="I16" s="73" t="s">
        <v>212</v>
      </c>
      <c r="J16" s="73"/>
      <c r="L16" s="74"/>
      <c r="M16" s="69"/>
      <c r="N16" s="69"/>
      <c r="O16" s="69"/>
      <c r="P16" s="69"/>
      <c r="Q16" s="69"/>
      <c r="R16" s="69"/>
      <c r="S16" s="69"/>
      <c r="T16" s="69"/>
    </row>
    <row r="17" spans="1:33" ht="26.65" customHeight="1"/>
    <row r="18" spans="1:33" ht="15" customHeight="1">
      <c r="C18" s="55"/>
      <c r="D18" s="55"/>
      <c r="E18" s="55"/>
      <c r="F18" s="55"/>
      <c r="G18" s="55"/>
      <c r="H18" s="55"/>
      <c r="I18" s="55"/>
      <c r="J18" s="55"/>
      <c r="K18" s="55"/>
      <c r="L18" s="55"/>
      <c r="M18" s="55"/>
      <c r="N18" s="55"/>
      <c r="O18" s="55"/>
      <c r="P18" s="55"/>
      <c r="Q18" s="55"/>
      <c r="R18" s="55"/>
      <c r="S18" s="55"/>
      <c r="T18" s="55"/>
      <c r="AF18" s="1" t="s">
        <v>316</v>
      </c>
      <c r="AG18" s="1" t="s">
        <v>316</v>
      </c>
    </row>
    <row r="19" spans="1:33" ht="18" customHeight="1">
      <c r="B19" s="55"/>
      <c r="C19" s="4"/>
      <c r="D19" s="4"/>
      <c r="E19" s="4"/>
      <c r="F19" s="4"/>
      <c r="G19" s="4"/>
      <c r="H19" s="4"/>
      <c r="I19" s="4"/>
      <c r="J19" s="4"/>
      <c r="K19" s="4"/>
      <c r="L19" s="4"/>
      <c r="M19" s="4"/>
      <c r="N19" s="4"/>
      <c r="O19" s="4"/>
      <c r="P19" s="4"/>
      <c r="Q19" s="4"/>
      <c r="R19" s="4"/>
      <c r="S19" s="75"/>
      <c r="T19" s="75"/>
      <c r="U19" s="928" t="s">
        <v>306</v>
      </c>
      <c r="V19" s="929"/>
      <c r="W19" s="929"/>
      <c r="X19" s="929"/>
      <c r="Y19" s="929"/>
      <c r="Z19" s="929"/>
      <c r="AA19" s="929"/>
      <c r="AB19" s="929"/>
      <c r="AC19" s="929"/>
      <c r="AD19" s="930"/>
    </row>
    <row r="20" spans="1:33" ht="18" customHeight="1">
      <c r="B20" s="69" t="s">
        <v>551</v>
      </c>
      <c r="C20" s="4"/>
      <c r="D20" s="4"/>
      <c r="E20" s="4"/>
      <c r="F20" s="4"/>
      <c r="G20" s="4"/>
      <c r="H20" s="4"/>
      <c r="I20" s="4"/>
      <c r="J20" s="4"/>
      <c r="K20" s="4"/>
      <c r="L20" s="4"/>
      <c r="M20" s="4"/>
      <c r="N20" s="4"/>
      <c r="O20" s="4"/>
      <c r="P20" s="4"/>
      <c r="Q20" s="4"/>
      <c r="R20" s="4"/>
      <c r="S20" s="75"/>
      <c r="T20" s="75"/>
      <c r="U20" s="931"/>
      <c r="V20" s="932"/>
      <c r="W20" s="932"/>
      <c r="X20" s="932"/>
      <c r="Y20" s="932"/>
      <c r="Z20" s="932"/>
      <c r="AA20" s="932"/>
      <c r="AB20" s="932"/>
      <c r="AC20" s="932"/>
      <c r="AD20" s="933"/>
      <c r="AG20" s="1" t="s">
        <v>317</v>
      </c>
    </row>
    <row r="21" spans="1:33" ht="31.15" customHeight="1">
      <c r="B21" s="905" t="s">
        <v>238</v>
      </c>
      <c r="C21" s="905"/>
      <c r="D21" s="905"/>
      <c r="E21" s="934" t="s">
        <v>213</v>
      </c>
      <c r="F21" s="935"/>
      <c r="G21" s="938" t="s">
        <v>239</v>
      </c>
      <c r="H21" s="940" t="s">
        <v>240</v>
      </c>
      <c r="I21" s="905" t="s">
        <v>241</v>
      </c>
      <c r="J21" s="905" t="s">
        <v>242</v>
      </c>
      <c r="K21" s="905"/>
      <c r="L21" s="905" t="s">
        <v>243</v>
      </c>
      <c r="M21" s="905" t="s">
        <v>307</v>
      </c>
      <c r="N21" s="905"/>
      <c r="O21" s="660"/>
      <c r="P21" s="660"/>
      <c r="Q21" s="917" t="s">
        <v>244</v>
      </c>
      <c r="R21" s="905" t="s">
        <v>245</v>
      </c>
      <c r="S21" s="661" t="s">
        <v>120</v>
      </c>
      <c r="T21" s="663"/>
      <c r="U21" s="905" t="s">
        <v>242</v>
      </c>
      <c r="V21" s="905"/>
      <c r="W21" s="917" t="s">
        <v>243</v>
      </c>
      <c r="X21" s="917" t="s">
        <v>244</v>
      </c>
      <c r="Y21" s="886" t="s">
        <v>246</v>
      </c>
      <c r="Z21" s="906"/>
      <c r="AA21" s="886" t="s">
        <v>247</v>
      </c>
      <c r="AB21" s="887"/>
      <c r="AC21" s="887"/>
      <c r="AD21" s="906"/>
      <c r="AG21" s="1" t="s">
        <v>318</v>
      </c>
    </row>
    <row r="22" spans="1:33" ht="31.9" customHeight="1">
      <c r="B22" s="905"/>
      <c r="C22" s="905"/>
      <c r="D22" s="905"/>
      <c r="E22" s="936"/>
      <c r="F22" s="937"/>
      <c r="G22" s="939"/>
      <c r="H22" s="941"/>
      <c r="I22" s="905"/>
      <c r="J22" s="905"/>
      <c r="K22" s="905"/>
      <c r="L22" s="660"/>
      <c r="M22" s="660"/>
      <c r="N22" s="660"/>
      <c r="O22" s="660"/>
      <c r="P22" s="660"/>
      <c r="Q22" s="918"/>
      <c r="R22" s="905"/>
      <c r="S22" s="30" t="s">
        <v>248</v>
      </c>
      <c r="T22" s="77" t="s">
        <v>216</v>
      </c>
      <c r="U22" s="905"/>
      <c r="V22" s="905"/>
      <c r="W22" s="919"/>
      <c r="X22" s="918"/>
      <c r="Y22" s="139" t="s">
        <v>248</v>
      </c>
      <c r="Z22" s="77" t="s">
        <v>249</v>
      </c>
      <c r="AA22" s="886"/>
      <c r="AB22" s="887"/>
      <c r="AC22" s="887"/>
      <c r="AD22" s="906"/>
    </row>
    <row r="23" spans="1:33" ht="55.9" customHeight="1">
      <c r="A23" s="66">
        <v>1</v>
      </c>
      <c r="B23" s="907" t="str">
        <f>'別紙3-2-3②「デジタル経費報告書」'!$C20</f>
        <v>デスクトップパソコン</v>
      </c>
      <c r="C23" s="908"/>
      <c r="D23" s="909"/>
      <c r="E23" s="907" t="s">
        <v>558</v>
      </c>
      <c r="F23" s="909"/>
      <c r="G23" s="190" t="s">
        <v>559</v>
      </c>
      <c r="H23" s="191" t="s">
        <v>317</v>
      </c>
      <c r="I23" s="471">
        <v>46082</v>
      </c>
      <c r="J23" s="911">
        <f>'別紙3-2-3②「デジタル経費報告書」'!$M20</f>
        <v>200000</v>
      </c>
      <c r="K23" s="911"/>
      <c r="L23" s="194">
        <f>'別紙3-2-3②「デジタル経費報告書」'!K20</f>
        <v>1</v>
      </c>
      <c r="M23" s="913"/>
      <c r="N23" s="913"/>
      <c r="O23" s="913"/>
      <c r="P23" s="913"/>
      <c r="Q23" s="195">
        <f>'別紙3-2-3②「デジタル経費報告書」'!$S20</f>
        <v>20000</v>
      </c>
      <c r="R23" s="194"/>
      <c r="S23" s="79">
        <f>'別紙3-2-3②「デジタル経費報告書」'!P20</f>
        <v>200000</v>
      </c>
      <c r="T23" s="79">
        <f t="shared" ref="T23" si="0">Q23</f>
        <v>20000</v>
      </c>
      <c r="U23" s="914"/>
      <c r="V23" s="914"/>
      <c r="W23" s="198"/>
      <c r="X23" s="199"/>
      <c r="Y23" s="140">
        <f>U23*W23</f>
        <v>0</v>
      </c>
      <c r="Z23" s="140">
        <f>X23</f>
        <v>0</v>
      </c>
      <c r="AA23" s="907"/>
      <c r="AB23" s="908"/>
      <c r="AC23" s="908"/>
      <c r="AD23" s="909"/>
    </row>
    <row r="24" spans="1:33" ht="55.9" customHeight="1">
      <c r="A24" s="66">
        <v>2</v>
      </c>
      <c r="B24" s="907" t="str">
        <f>'別紙3-2-3②「デジタル経費報告書」'!$C21</f>
        <v>ノートパソコン</v>
      </c>
      <c r="C24" s="908"/>
      <c r="D24" s="909"/>
      <c r="E24" s="907" t="s">
        <v>558</v>
      </c>
      <c r="F24" s="909"/>
      <c r="G24" s="190" t="s">
        <v>559</v>
      </c>
      <c r="H24" s="191" t="s">
        <v>317</v>
      </c>
      <c r="I24" s="471">
        <v>46082</v>
      </c>
      <c r="J24" s="911">
        <f>'別紙3-2-3②「デジタル経費報告書」'!$M21</f>
        <v>120000</v>
      </c>
      <c r="K24" s="911"/>
      <c r="L24" s="194">
        <f>'別紙3-2-3②「デジタル経費報告書」'!K21</f>
        <v>3</v>
      </c>
      <c r="M24" s="913"/>
      <c r="N24" s="913"/>
      <c r="O24" s="913"/>
      <c r="P24" s="913"/>
      <c r="Q24" s="195">
        <f>'別紙3-2-3②「デジタル経費報告書」'!$S21</f>
        <v>60000</v>
      </c>
      <c r="R24" s="194"/>
      <c r="S24" s="79">
        <f>'別紙3-2-3②「デジタル経費報告書」'!P21</f>
        <v>360000</v>
      </c>
      <c r="T24" s="79">
        <f t="shared" ref="T24:T32" si="1">Q24</f>
        <v>60000</v>
      </c>
      <c r="U24" s="914"/>
      <c r="V24" s="914"/>
      <c r="W24" s="198"/>
      <c r="X24" s="199"/>
      <c r="Y24" s="140">
        <f t="shared" ref="Y24:Y29" si="2">U24*W24</f>
        <v>0</v>
      </c>
      <c r="Z24" s="140">
        <f t="shared" ref="Z24:Z29" si="3">X24</f>
        <v>0</v>
      </c>
      <c r="AA24" s="907"/>
      <c r="AB24" s="908"/>
      <c r="AC24" s="908"/>
      <c r="AD24" s="909"/>
    </row>
    <row r="25" spans="1:33" ht="55.9" customHeight="1">
      <c r="A25" s="66">
        <v>3</v>
      </c>
      <c r="B25" s="907">
        <f>'別紙3-2-3②「デジタル経費報告書」'!$C22</f>
        <v>0</v>
      </c>
      <c r="C25" s="908"/>
      <c r="D25" s="909"/>
      <c r="E25" s="907"/>
      <c r="F25" s="909"/>
      <c r="G25" s="190"/>
      <c r="H25" s="191"/>
      <c r="I25" s="188"/>
      <c r="J25" s="911">
        <f>'別紙3-2-3②「デジタル経費報告書」'!$M22</f>
        <v>0</v>
      </c>
      <c r="K25" s="911"/>
      <c r="L25" s="194">
        <f>'別紙3-2-3②「デジタル経費報告書」'!K22</f>
        <v>0</v>
      </c>
      <c r="M25" s="913"/>
      <c r="N25" s="913"/>
      <c r="O25" s="913"/>
      <c r="P25" s="913"/>
      <c r="Q25" s="195">
        <f>'別紙3-2-3②「デジタル経費報告書」'!$S22</f>
        <v>0</v>
      </c>
      <c r="R25" s="194"/>
      <c r="S25" s="79">
        <f>'別紙3-2-3②「デジタル経費報告書」'!P22</f>
        <v>0</v>
      </c>
      <c r="T25" s="79">
        <f t="shared" si="1"/>
        <v>0</v>
      </c>
      <c r="U25" s="914"/>
      <c r="V25" s="914"/>
      <c r="W25" s="198"/>
      <c r="X25" s="199"/>
      <c r="Y25" s="140">
        <f t="shared" si="2"/>
        <v>0</v>
      </c>
      <c r="Z25" s="140">
        <f t="shared" si="3"/>
        <v>0</v>
      </c>
      <c r="AA25" s="907"/>
      <c r="AB25" s="908"/>
      <c r="AC25" s="908"/>
      <c r="AD25" s="909"/>
    </row>
    <row r="26" spans="1:33" ht="55.9" customHeight="1">
      <c r="A26" s="66">
        <v>4</v>
      </c>
      <c r="B26" s="907">
        <f>'別紙3-2-3②「デジタル経費報告書」'!$C23</f>
        <v>0</v>
      </c>
      <c r="C26" s="908"/>
      <c r="D26" s="909"/>
      <c r="E26" s="907"/>
      <c r="F26" s="909"/>
      <c r="G26" s="190"/>
      <c r="H26" s="191"/>
      <c r="I26" s="196"/>
      <c r="J26" s="911">
        <f>'別紙3-2-3②「デジタル経費報告書」'!$M23</f>
        <v>0</v>
      </c>
      <c r="K26" s="911"/>
      <c r="L26" s="194">
        <f>'別紙3-2-3②「デジタル経費報告書」'!K23</f>
        <v>0</v>
      </c>
      <c r="M26" s="893"/>
      <c r="N26" s="893"/>
      <c r="O26" s="893"/>
      <c r="P26" s="893"/>
      <c r="Q26" s="195">
        <f>'別紙3-2-3②「デジタル経費報告書」'!$S23</f>
        <v>0</v>
      </c>
      <c r="R26" s="197"/>
      <c r="S26" s="79">
        <f>'別紙3-2-3②「デジタル経費報告書」'!P23</f>
        <v>0</v>
      </c>
      <c r="T26" s="79">
        <f t="shared" si="1"/>
        <v>0</v>
      </c>
      <c r="U26" s="914"/>
      <c r="V26" s="914"/>
      <c r="W26" s="198"/>
      <c r="X26" s="199"/>
      <c r="Y26" s="140">
        <f t="shared" si="2"/>
        <v>0</v>
      </c>
      <c r="Z26" s="140">
        <f t="shared" si="3"/>
        <v>0</v>
      </c>
      <c r="AA26" s="907"/>
      <c r="AB26" s="908"/>
      <c r="AC26" s="908"/>
      <c r="AD26" s="909"/>
    </row>
    <row r="27" spans="1:33" ht="55.9" customHeight="1">
      <c r="A27" s="66">
        <v>5</v>
      </c>
      <c r="B27" s="907">
        <f>'別紙3-2-3②「デジタル経費報告書」'!$C24</f>
        <v>0</v>
      </c>
      <c r="C27" s="908"/>
      <c r="D27" s="909"/>
      <c r="E27" s="915"/>
      <c r="F27" s="916"/>
      <c r="G27" s="190"/>
      <c r="H27" s="191"/>
      <c r="I27" s="188"/>
      <c r="J27" s="911">
        <f>'別紙3-2-3②「デジタル経費報告書」'!$M24</f>
        <v>0</v>
      </c>
      <c r="K27" s="911"/>
      <c r="L27" s="194">
        <f>'別紙3-2-3②「デジタル経費報告書」'!K24</f>
        <v>0</v>
      </c>
      <c r="M27" s="913"/>
      <c r="N27" s="913"/>
      <c r="O27" s="913"/>
      <c r="P27" s="913"/>
      <c r="Q27" s="195">
        <f>'別紙3-2-3②「デジタル経費報告書」'!$S24</f>
        <v>0</v>
      </c>
      <c r="R27" s="194"/>
      <c r="S27" s="79">
        <f>'別紙3-2-3②「デジタル経費報告書」'!P24</f>
        <v>0</v>
      </c>
      <c r="T27" s="79">
        <f t="shared" si="1"/>
        <v>0</v>
      </c>
      <c r="U27" s="914"/>
      <c r="V27" s="914"/>
      <c r="W27" s="198"/>
      <c r="X27" s="199"/>
      <c r="Y27" s="140">
        <f t="shared" si="2"/>
        <v>0</v>
      </c>
      <c r="Z27" s="140">
        <f t="shared" si="3"/>
        <v>0</v>
      </c>
      <c r="AA27" s="907"/>
      <c r="AB27" s="908"/>
      <c r="AC27" s="908"/>
      <c r="AD27" s="909"/>
    </row>
    <row r="28" spans="1:33" ht="55.9" customHeight="1">
      <c r="A28" s="66">
        <v>6</v>
      </c>
      <c r="B28" s="907">
        <f>'別紙3-2-3②「デジタル経費報告書」'!$C25</f>
        <v>0</v>
      </c>
      <c r="C28" s="908"/>
      <c r="D28" s="909"/>
      <c r="E28" s="907"/>
      <c r="F28" s="909"/>
      <c r="G28" s="190"/>
      <c r="H28" s="191"/>
      <c r="I28" s="188"/>
      <c r="J28" s="911">
        <f>'別紙3-2-3②「デジタル経費報告書」'!$M25</f>
        <v>0</v>
      </c>
      <c r="K28" s="911"/>
      <c r="L28" s="194">
        <f>'別紙3-2-3②「デジタル経費報告書」'!K25</f>
        <v>0</v>
      </c>
      <c r="M28" s="913"/>
      <c r="N28" s="913"/>
      <c r="O28" s="913"/>
      <c r="P28" s="913"/>
      <c r="Q28" s="195">
        <f>'別紙3-2-3②「デジタル経費報告書」'!$S25</f>
        <v>0</v>
      </c>
      <c r="R28" s="194"/>
      <c r="S28" s="79">
        <f>'別紙3-2-3②「デジタル経費報告書」'!P25</f>
        <v>0</v>
      </c>
      <c r="T28" s="79">
        <f t="shared" si="1"/>
        <v>0</v>
      </c>
      <c r="U28" s="914"/>
      <c r="V28" s="914"/>
      <c r="W28" s="198"/>
      <c r="X28" s="199"/>
      <c r="Y28" s="140">
        <f t="shared" si="2"/>
        <v>0</v>
      </c>
      <c r="Z28" s="140">
        <f t="shared" si="3"/>
        <v>0</v>
      </c>
      <c r="AA28" s="907"/>
      <c r="AB28" s="908"/>
      <c r="AC28" s="908"/>
      <c r="AD28" s="909"/>
    </row>
    <row r="29" spans="1:33" ht="55.9" customHeight="1">
      <c r="A29" s="66">
        <v>7</v>
      </c>
      <c r="B29" s="907">
        <f>'別紙3-2-3②「デジタル経費報告書」'!$C26</f>
        <v>0</v>
      </c>
      <c r="C29" s="908"/>
      <c r="D29" s="909"/>
      <c r="E29" s="907"/>
      <c r="F29" s="909"/>
      <c r="G29" s="190"/>
      <c r="H29" s="191"/>
      <c r="I29" s="188"/>
      <c r="J29" s="911">
        <f>'別紙3-2-3②「デジタル経費報告書」'!$M26</f>
        <v>0</v>
      </c>
      <c r="K29" s="911"/>
      <c r="L29" s="194">
        <f>'別紙3-2-3②「デジタル経費報告書」'!K26</f>
        <v>0</v>
      </c>
      <c r="M29" s="913"/>
      <c r="N29" s="913"/>
      <c r="O29" s="913"/>
      <c r="P29" s="913"/>
      <c r="Q29" s="195">
        <f>'別紙3-2-3②「デジタル経費報告書」'!$S26</f>
        <v>0</v>
      </c>
      <c r="R29" s="194"/>
      <c r="S29" s="79">
        <f>'別紙3-2-3②「デジタル経費報告書」'!P26</f>
        <v>0</v>
      </c>
      <c r="T29" s="79">
        <f t="shared" si="1"/>
        <v>0</v>
      </c>
      <c r="U29" s="914"/>
      <c r="V29" s="914"/>
      <c r="W29" s="198"/>
      <c r="X29" s="199"/>
      <c r="Y29" s="140">
        <f t="shared" si="2"/>
        <v>0</v>
      </c>
      <c r="Z29" s="140">
        <f t="shared" si="3"/>
        <v>0</v>
      </c>
      <c r="AA29" s="907"/>
      <c r="AB29" s="908"/>
      <c r="AC29" s="908"/>
      <c r="AD29" s="909"/>
    </row>
    <row r="30" spans="1:33" ht="55.9" customHeight="1">
      <c r="A30" s="66">
        <v>8</v>
      </c>
      <c r="B30" s="907">
        <f>'別紙3-2-3②「デジタル経費報告書」'!$C27</f>
        <v>0</v>
      </c>
      <c r="C30" s="908"/>
      <c r="D30" s="909"/>
      <c r="E30" s="888"/>
      <c r="F30" s="910"/>
      <c r="G30" s="192"/>
      <c r="H30" s="193"/>
      <c r="I30" s="196"/>
      <c r="J30" s="911">
        <f>'別紙3-2-3②「デジタル経費報告書」'!$M27</f>
        <v>0</v>
      </c>
      <c r="K30" s="911"/>
      <c r="L30" s="194">
        <f>'別紙3-2-3②「デジタル経費報告書」'!K27</f>
        <v>0</v>
      </c>
      <c r="M30" s="893"/>
      <c r="N30" s="893"/>
      <c r="O30" s="893"/>
      <c r="P30" s="893"/>
      <c r="Q30" s="195">
        <f>'別紙3-2-3②「デジタル経費報告書」'!$S27</f>
        <v>0</v>
      </c>
      <c r="R30" s="197"/>
      <c r="S30" s="79">
        <f>'別紙3-2-3②「デジタル経費報告書」'!P27</f>
        <v>0</v>
      </c>
      <c r="T30" s="79">
        <f t="shared" si="1"/>
        <v>0</v>
      </c>
      <c r="U30" s="912"/>
      <c r="V30" s="912"/>
      <c r="W30" s="200"/>
      <c r="X30" s="185"/>
      <c r="Y30" s="140">
        <f>U30*W30</f>
        <v>0</v>
      </c>
      <c r="Z30" s="140">
        <f>X30</f>
        <v>0</v>
      </c>
      <c r="AA30" s="888"/>
      <c r="AB30" s="889"/>
      <c r="AC30" s="889"/>
      <c r="AD30" s="910"/>
    </row>
    <row r="31" spans="1:33" ht="55.9" customHeight="1">
      <c r="A31" s="66">
        <v>9</v>
      </c>
      <c r="B31" s="907">
        <f>'別紙3-2-3②「デジタル経費報告書」'!$C28</f>
        <v>0</v>
      </c>
      <c r="C31" s="908"/>
      <c r="D31" s="909"/>
      <c r="E31" s="888"/>
      <c r="F31" s="910"/>
      <c r="G31" s="192"/>
      <c r="H31" s="193"/>
      <c r="I31" s="196"/>
      <c r="J31" s="911">
        <f>'別紙3-2-3②「デジタル経費報告書」'!$M28</f>
        <v>0</v>
      </c>
      <c r="K31" s="911"/>
      <c r="L31" s="194">
        <f>'別紙3-2-3②「デジタル経費報告書」'!K28</f>
        <v>0</v>
      </c>
      <c r="M31" s="893"/>
      <c r="N31" s="893"/>
      <c r="O31" s="893"/>
      <c r="P31" s="893"/>
      <c r="Q31" s="195">
        <f>'別紙3-2-3②「デジタル経費報告書」'!$S28</f>
        <v>0</v>
      </c>
      <c r="R31" s="197"/>
      <c r="S31" s="79">
        <f>'別紙3-2-3②「デジタル経費報告書」'!P28</f>
        <v>0</v>
      </c>
      <c r="T31" s="79">
        <f t="shared" si="1"/>
        <v>0</v>
      </c>
      <c r="U31" s="912"/>
      <c r="V31" s="912"/>
      <c r="W31" s="200"/>
      <c r="X31" s="185"/>
      <c r="Y31" s="140">
        <f>U31*W31</f>
        <v>0</v>
      </c>
      <c r="Z31" s="140">
        <f>X31</f>
        <v>0</v>
      </c>
      <c r="AA31" s="888"/>
      <c r="AB31" s="889"/>
      <c r="AC31" s="889"/>
      <c r="AD31" s="910"/>
    </row>
    <row r="32" spans="1:33" ht="55.9" customHeight="1" thickBot="1">
      <c r="A32" s="66">
        <v>10</v>
      </c>
      <c r="B32" s="907">
        <f>'別紙3-2-3②「デジタル経費報告書」'!$C29</f>
        <v>0</v>
      </c>
      <c r="C32" s="908"/>
      <c r="D32" s="909"/>
      <c r="E32" s="888"/>
      <c r="F32" s="910"/>
      <c r="G32" s="192"/>
      <c r="H32" s="193"/>
      <c r="I32" s="196"/>
      <c r="J32" s="911">
        <f>'別紙3-2-3②「デジタル経費報告書」'!$M29</f>
        <v>0</v>
      </c>
      <c r="K32" s="911"/>
      <c r="L32" s="194">
        <f>'別紙3-2-3②「デジタル経費報告書」'!K29</f>
        <v>0</v>
      </c>
      <c r="M32" s="893"/>
      <c r="N32" s="893"/>
      <c r="O32" s="893"/>
      <c r="P32" s="893"/>
      <c r="Q32" s="195">
        <f>'別紙3-2-3②「デジタル経費報告書」'!$S29</f>
        <v>0</v>
      </c>
      <c r="R32" s="197"/>
      <c r="S32" s="470">
        <f>'別紙3-2-3②「デジタル経費報告書」'!P29</f>
        <v>0</v>
      </c>
      <c r="T32" s="79">
        <f t="shared" si="1"/>
        <v>0</v>
      </c>
      <c r="U32" s="912"/>
      <c r="V32" s="912"/>
      <c r="W32" s="200"/>
      <c r="X32" s="185"/>
      <c r="Y32" s="140">
        <f>U32*W32</f>
        <v>0</v>
      </c>
      <c r="Z32" s="140">
        <f>X32</f>
        <v>0</v>
      </c>
      <c r="AA32" s="888"/>
      <c r="AB32" s="889"/>
      <c r="AC32" s="889"/>
      <c r="AD32" s="910"/>
    </row>
    <row r="33" spans="1:30" ht="42" customHeight="1" thickTop="1">
      <c r="B33" s="902" t="s">
        <v>217</v>
      </c>
      <c r="C33" s="902"/>
      <c r="D33" s="902"/>
      <c r="E33" s="902"/>
      <c r="F33" s="902"/>
      <c r="G33" s="902"/>
      <c r="H33" s="902"/>
      <c r="I33" s="902"/>
      <c r="J33" s="902"/>
      <c r="K33" s="902"/>
      <c r="L33" s="902"/>
      <c r="M33" s="902"/>
      <c r="N33" s="902"/>
      <c r="O33" s="902"/>
      <c r="P33" s="902"/>
      <c r="Q33" s="902"/>
      <c r="R33" s="902"/>
      <c r="S33" s="469">
        <f>'別紙3-2-3②「デジタル経費報告書」'!P30</f>
        <v>560000</v>
      </c>
      <c r="T33" s="81">
        <f>SUM(T23:T32)</f>
        <v>80000</v>
      </c>
      <c r="U33" s="141"/>
      <c r="V33" s="142"/>
      <c r="W33" s="142"/>
      <c r="X33" s="142"/>
      <c r="Y33" s="142"/>
      <c r="Z33" s="142"/>
      <c r="AA33" s="142"/>
      <c r="AB33" s="142"/>
      <c r="AC33" s="142"/>
      <c r="AD33" s="142"/>
    </row>
    <row r="34" spans="1:30" ht="39.6" customHeight="1">
      <c r="B34" s="903"/>
      <c r="C34" s="903"/>
      <c r="D34" s="903"/>
      <c r="E34" s="903"/>
      <c r="F34" s="903"/>
      <c r="G34" s="903"/>
      <c r="H34" s="903"/>
      <c r="I34" s="903"/>
      <c r="J34" s="903"/>
      <c r="K34" s="903"/>
      <c r="L34" s="903"/>
      <c r="M34" s="903"/>
      <c r="N34" s="903"/>
      <c r="O34" s="903"/>
      <c r="P34" s="903"/>
      <c r="Q34" s="903"/>
      <c r="R34" s="903"/>
      <c r="S34" s="904">
        <f>SUM(S33,T33)</f>
        <v>640000</v>
      </c>
      <c r="T34" s="904"/>
      <c r="U34" s="76"/>
    </row>
    <row r="35" spans="1:30" ht="18" customHeight="1">
      <c r="B35" s="55"/>
      <c r="C35" s="4"/>
      <c r="D35" s="4"/>
      <c r="E35" s="4"/>
      <c r="F35" s="4"/>
      <c r="G35" s="4"/>
      <c r="H35" s="4"/>
      <c r="I35" s="4"/>
      <c r="J35" s="4"/>
      <c r="K35" s="4"/>
      <c r="L35" s="4"/>
      <c r="M35" s="4"/>
      <c r="N35" s="4"/>
      <c r="O35" s="4"/>
      <c r="P35" s="4"/>
      <c r="Q35" s="4"/>
      <c r="R35" s="4"/>
      <c r="S35" s="75"/>
      <c r="T35" s="75"/>
      <c r="U35" s="76"/>
    </row>
    <row r="36" spans="1:30" ht="37.15" customHeight="1">
      <c r="B36" s="55" t="s">
        <v>218</v>
      </c>
      <c r="C36" s="55"/>
      <c r="D36" s="55"/>
      <c r="E36" s="55"/>
      <c r="F36" s="55"/>
      <c r="G36" s="55"/>
      <c r="H36" s="55"/>
      <c r="I36" s="55"/>
      <c r="J36" s="55"/>
      <c r="K36" s="55"/>
      <c r="L36" s="55"/>
      <c r="M36" s="55"/>
      <c r="N36" s="55"/>
      <c r="O36" s="55"/>
      <c r="P36" s="55"/>
      <c r="Q36" s="55"/>
      <c r="R36" s="55"/>
      <c r="S36" s="55"/>
      <c r="T36" s="886" t="s">
        <v>308</v>
      </c>
      <c r="U36" s="887"/>
      <c r="V36" s="887"/>
      <c r="W36" s="887"/>
      <c r="X36" s="887"/>
      <c r="Y36" s="887"/>
      <c r="Z36" s="887"/>
      <c r="AA36" s="887"/>
      <c r="AB36" s="887"/>
      <c r="AC36" s="887"/>
      <c r="AD36" s="143"/>
    </row>
    <row r="37" spans="1:30" ht="61.9" customHeight="1">
      <c r="B37" s="661" t="s">
        <v>250</v>
      </c>
      <c r="C37" s="662"/>
      <c r="D37" s="662"/>
      <c r="E37" s="662"/>
      <c r="F37" s="662"/>
      <c r="G37" s="661" t="s">
        <v>251</v>
      </c>
      <c r="H37" s="663"/>
      <c r="I37" s="77" t="s">
        <v>252</v>
      </c>
      <c r="J37" s="905" t="s">
        <v>214</v>
      </c>
      <c r="K37" s="660"/>
      <c r="L37" s="77" t="s">
        <v>215</v>
      </c>
      <c r="M37" s="905" t="s">
        <v>309</v>
      </c>
      <c r="N37" s="660"/>
      <c r="O37" s="660"/>
      <c r="P37" s="660"/>
      <c r="Q37" s="144" t="s">
        <v>253</v>
      </c>
      <c r="R37" s="886" t="s">
        <v>120</v>
      </c>
      <c r="S37" s="906"/>
      <c r="T37" s="886" t="s">
        <v>254</v>
      </c>
      <c r="U37" s="906"/>
      <c r="V37" s="77" t="s">
        <v>255</v>
      </c>
      <c r="W37" s="886" t="s">
        <v>256</v>
      </c>
      <c r="X37" s="887"/>
      <c r="Y37" s="886" t="s">
        <v>257</v>
      </c>
      <c r="Z37" s="887"/>
      <c r="AA37" s="887"/>
      <c r="AB37" s="887"/>
      <c r="AC37" s="887"/>
      <c r="AD37" s="145"/>
    </row>
    <row r="38" spans="1:30" ht="49.9" customHeight="1" thickBot="1">
      <c r="A38" s="66">
        <v>1</v>
      </c>
      <c r="B38" s="888"/>
      <c r="C38" s="889"/>
      <c r="D38" s="889"/>
      <c r="E38" s="889"/>
      <c r="F38" s="889"/>
      <c r="G38" s="890"/>
      <c r="H38" s="891"/>
      <c r="I38" s="196"/>
      <c r="J38" s="892"/>
      <c r="K38" s="892"/>
      <c r="L38" s="197"/>
      <c r="M38" s="893"/>
      <c r="N38" s="893"/>
      <c r="O38" s="893"/>
      <c r="P38" s="893"/>
      <c r="Q38" s="197"/>
      <c r="R38" s="894">
        <f>J38*L38</f>
        <v>0</v>
      </c>
      <c r="S38" s="895"/>
      <c r="T38" s="896"/>
      <c r="U38" s="897"/>
      <c r="V38" s="201"/>
      <c r="W38" s="898">
        <f>T38*V38</f>
        <v>0</v>
      </c>
      <c r="X38" s="898"/>
      <c r="Y38" s="899"/>
      <c r="Z38" s="900"/>
      <c r="AA38" s="900"/>
      <c r="AB38" s="900"/>
      <c r="AC38" s="901"/>
      <c r="AD38" s="145"/>
    </row>
    <row r="39" spans="1:30" ht="52.15" customHeight="1" thickTop="1">
      <c r="B39" s="881" t="s">
        <v>217</v>
      </c>
      <c r="C39" s="882"/>
      <c r="D39" s="882"/>
      <c r="E39" s="882"/>
      <c r="F39" s="882"/>
      <c r="G39" s="882"/>
      <c r="H39" s="882"/>
      <c r="I39" s="882"/>
      <c r="J39" s="882"/>
      <c r="K39" s="882"/>
      <c r="L39" s="882"/>
      <c r="M39" s="882"/>
      <c r="N39" s="882"/>
      <c r="O39" s="882"/>
      <c r="P39" s="882"/>
      <c r="Q39" s="883"/>
      <c r="R39" s="884">
        <f>R38</f>
        <v>0</v>
      </c>
      <c r="S39" s="885"/>
      <c r="T39" s="146"/>
      <c r="U39" s="76"/>
      <c r="AC39" s="142"/>
    </row>
    <row r="40" spans="1:30" ht="18" customHeight="1">
      <c r="B40" s="61"/>
      <c r="C40" s="61"/>
      <c r="D40" s="61"/>
      <c r="E40" s="61"/>
      <c r="F40" s="61"/>
      <c r="G40" s="61"/>
      <c r="H40" s="61"/>
      <c r="I40" s="61"/>
      <c r="J40" s="61"/>
      <c r="K40" s="61"/>
      <c r="L40" s="61"/>
      <c r="M40" s="61"/>
      <c r="N40" s="61"/>
      <c r="O40" s="61"/>
      <c r="P40" s="61"/>
      <c r="Q40" s="61"/>
      <c r="R40" s="61"/>
      <c r="S40" s="82"/>
      <c r="T40" s="80"/>
      <c r="U40" s="76"/>
    </row>
    <row r="43" spans="1:30" hidden="1">
      <c r="C43" s="1" t="s">
        <v>219</v>
      </c>
    </row>
    <row r="44" spans="1:30" hidden="1">
      <c r="C44" s="1" t="s">
        <v>220</v>
      </c>
    </row>
    <row r="45" spans="1:30" hidden="1">
      <c r="C45" s="1" t="s">
        <v>221</v>
      </c>
    </row>
    <row r="46" spans="1:30" hidden="1">
      <c r="C46" s="1" t="s">
        <v>222</v>
      </c>
    </row>
    <row r="47" spans="1:30" hidden="1"/>
    <row r="48" spans="1:30" hidden="1">
      <c r="C48" s="1" t="s">
        <v>223</v>
      </c>
    </row>
    <row r="49" spans="3:3" hidden="1">
      <c r="C49" s="1" t="s">
        <v>224</v>
      </c>
    </row>
    <row r="50" spans="3:3" hidden="1">
      <c r="C50" s="1" t="s">
        <v>225</v>
      </c>
    </row>
    <row r="96" spans="4:4">
      <c r="D96" s="1" t="s">
        <v>258</v>
      </c>
    </row>
    <row r="97" spans="4:4">
      <c r="D97" s="1" t="s">
        <v>181</v>
      </c>
    </row>
    <row r="98" spans="4:4">
      <c r="D98" s="1" t="s">
        <v>183</v>
      </c>
    </row>
    <row r="99" spans="4:4">
      <c r="D99" s="1" t="s">
        <v>182</v>
      </c>
    </row>
    <row r="100" spans="4:4">
      <c r="D100" s="1" t="s">
        <v>259</v>
      </c>
    </row>
    <row r="101" spans="4:4">
      <c r="D101" s="1" t="s">
        <v>260</v>
      </c>
    </row>
    <row r="102" spans="4:4">
      <c r="D102" s="1" t="s">
        <v>261</v>
      </c>
    </row>
  </sheetData>
  <mergeCells count="104">
    <mergeCell ref="S2:AB2"/>
    <mergeCell ref="A3:AD4"/>
    <mergeCell ref="C10:H10"/>
    <mergeCell ref="K11:T12"/>
    <mergeCell ref="K13:T13"/>
    <mergeCell ref="K14:T14"/>
    <mergeCell ref="U19:AD20"/>
    <mergeCell ref="B21:D22"/>
    <mergeCell ref="E21:F22"/>
    <mergeCell ref="G21:G22"/>
    <mergeCell ref="H21:H22"/>
    <mergeCell ref="I21:I22"/>
    <mergeCell ref="J21:K22"/>
    <mergeCell ref="L21:L22"/>
    <mergeCell ref="M21:P22"/>
    <mergeCell ref="B24:D24"/>
    <mergeCell ref="E24:F24"/>
    <mergeCell ref="J24:K24"/>
    <mergeCell ref="M24:P24"/>
    <mergeCell ref="U24:V24"/>
    <mergeCell ref="AA24:AD24"/>
    <mergeCell ref="Y21:Z21"/>
    <mergeCell ref="AA21:AD22"/>
    <mergeCell ref="B23:D23"/>
    <mergeCell ref="E23:F23"/>
    <mergeCell ref="J23:K23"/>
    <mergeCell ref="M23:P23"/>
    <mergeCell ref="U23:V23"/>
    <mergeCell ref="AA23:AD23"/>
    <mergeCell ref="Q21:Q22"/>
    <mergeCell ref="R21:R22"/>
    <mergeCell ref="S21:T21"/>
    <mergeCell ref="U21:V22"/>
    <mergeCell ref="W21:W22"/>
    <mergeCell ref="X21:X22"/>
    <mergeCell ref="B26:D26"/>
    <mergeCell ref="E26:F26"/>
    <mergeCell ref="J26:K26"/>
    <mergeCell ref="M26:P26"/>
    <mergeCell ref="U26:V26"/>
    <mergeCell ref="AA26:AD26"/>
    <mergeCell ref="B25:D25"/>
    <mergeCell ref="E25:F25"/>
    <mergeCell ref="J25:K25"/>
    <mergeCell ref="M25:P25"/>
    <mergeCell ref="U25:V25"/>
    <mergeCell ref="AA25:AD25"/>
    <mergeCell ref="B28:D28"/>
    <mergeCell ref="E28:F28"/>
    <mergeCell ref="J28:K28"/>
    <mergeCell ref="M28:P28"/>
    <mergeCell ref="U28:V28"/>
    <mergeCell ref="AA28:AD28"/>
    <mergeCell ref="B27:D27"/>
    <mergeCell ref="E27:F27"/>
    <mergeCell ref="J27:K27"/>
    <mergeCell ref="M27:P27"/>
    <mergeCell ref="U27:V27"/>
    <mergeCell ref="AA27:AD27"/>
    <mergeCell ref="B30:D30"/>
    <mergeCell ref="E30:F30"/>
    <mergeCell ref="J30:K30"/>
    <mergeCell ref="M30:P30"/>
    <mergeCell ref="U30:V30"/>
    <mergeCell ref="AA30:AD30"/>
    <mergeCell ref="B29:D29"/>
    <mergeCell ref="E29:F29"/>
    <mergeCell ref="J29:K29"/>
    <mergeCell ref="M29:P29"/>
    <mergeCell ref="U29:V29"/>
    <mergeCell ref="AA29:AD29"/>
    <mergeCell ref="B32:D32"/>
    <mergeCell ref="E32:F32"/>
    <mergeCell ref="J32:K32"/>
    <mergeCell ref="M32:P32"/>
    <mergeCell ref="U32:V32"/>
    <mergeCell ref="AA32:AD32"/>
    <mergeCell ref="B31:D31"/>
    <mergeCell ref="E31:F31"/>
    <mergeCell ref="J31:K31"/>
    <mergeCell ref="M31:P31"/>
    <mergeCell ref="U31:V31"/>
    <mergeCell ref="AA31:AD31"/>
    <mergeCell ref="B33:R34"/>
    <mergeCell ref="S34:T34"/>
    <mergeCell ref="T36:AC36"/>
    <mergeCell ref="B37:F37"/>
    <mergeCell ref="G37:H37"/>
    <mergeCell ref="J37:K37"/>
    <mergeCell ref="M37:P37"/>
    <mergeCell ref="R37:S37"/>
    <mergeCell ref="T37:U37"/>
    <mergeCell ref="W37:X37"/>
    <mergeCell ref="B39:Q39"/>
    <mergeCell ref="R39:S39"/>
    <mergeCell ref="Y37:AC37"/>
    <mergeCell ref="B38:F38"/>
    <mergeCell ref="G38:H38"/>
    <mergeCell ref="J38:K38"/>
    <mergeCell ref="M38:P38"/>
    <mergeCell ref="R38:S38"/>
    <mergeCell ref="T38:U38"/>
    <mergeCell ref="W38:X38"/>
    <mergeCell ref="Y38:AC38"/>
  </mergeCells>
  <phoneticPr fontId="6"/>
  <conditionalFormatting sqref="B23:R32 U23:X32 AA23:AD32 B38:Q38">
    <cfRule type="notContainsBlanks" dxfId="12" priority="1">
      <formula>LEN(TRIM(B23))&gt;0</formula>
    </cfRule>
  </conditionalFormatting>
  <conditionalFormatting sqref="S2:AB2 C11:C14 T38:V38 Y38:AC38">
    <cfRule type="notContainsBlanks" dxfId="11" priority="2">
      <formula>LEN(TRIM(C2))&gt;0</formula>
    </cfRule>
  </conditionalFormatting>
  <dataValidations count="7">
    <dataValidation type="list" allowBlank="1" showInputMessage="1" showErrorMessage="1" sqref="IU65549:IW65549 SQ65549:SS65549 ACM65549:ACO65549 AMI65549:AMK65549 AWE65549:AWG65549 BGA65549:BGC65549 BPW65549:BPY65549 BZS65549:BZU65549 CJO65549:CJQ65549 CTK65549:CTM65549 DDG65549:DDI65549 DNC65549:DNE65549 DWY65549:DXA65549 EGU65549:EGW65549 EQQ65549:EQS65549 FAM65549:FAO65549 FKI65549:FKK65549 FUE65549:FUG65549 GEA65549:GEC65549 GNW65549:GNY65549 GXS65549:GXU65549 HHO65549:HHQ65549 HRK65549:HRM65549 IBG65549:IBI65549 ILC65549:ILE65549 IUY65549:IVA65549 JEU65549:JEW65549 JOQ65549:JOS65549 JYM65549:JYO65549 KII65549:KIK65549 KSE65549:KSG65549 LCA65549:LCC65549 LLW65549:LLY65549 LVS65549:LVU65549 MFO65549:MFQ65549 MPK65549:MPM65549 MZG65549:MZI65549 NJC65549:NJE65549 NSY65549:NTA65549 OCU65549:OCW65549 OMQ65549:OMS65549 OWM65549:OWO65549 PGI65549:PGK65549 PQE65549:PQG65549 QAA65549:QAC65549 QJW65549:QJY65549 QTS65549:QTU65549 RDO65549:RDQ65549 RNK65549:RNM65549 RXG65549:RXI65549 SHC65549:SHE65549 SQY65549:SRA65549 TAU65549:TAW65549 TKQ65549:TKS65549 TUM65549:TUO65549 UEI65549:UEK65549 UOE65549:UOG65549 UYA65549:UYC65549 VHW65549:VHY65549 VRS65549:VRU65549 WBO65549:WBQ65549 WLK65549:WLM65549 WVG65549:WVI65549 IU131085:IW131085 SQ131085:SS131085 ACM131085:ACO131085 AMI131085:AMK131085 AWE131085:AWG131085 BGA131085:BGC131085 BPW131085:BPY131085 BZS131085:BZU131085 CJO131085:CJQ131085 CTK131085:CTM131085 DDG131085:DDI131085 DNC131085:DNE131085 DWY131085:DXA131085 EGU131085:EGW131085 EQQ131085:EQS131085 FAM131085:FAO131085 FKI131085:FKK131085 FUE131085:FUG131085 GEA131085:GEC131085 GNW131085:GNY131085 GXS131085:GXU131085 HHO131085:HHQ131085 HRK131085:HRM131085 IBG131085:IBI131085 ILC131085:ILE131085 IUY131085:IVA131085 JEU131085:JEW131085 JOQ131085:JOS131085 JYM131085:JYO131085 KII131085:KIK131085 KSE131085:KSG131085 LCA131085:LCC131085 LLW131085:LLY131085 LVS131085:LVU131085 MFO131085:MFQ131085 MPK131085:MPM131085 MZG131085:MZI131085 NJC131085:NJE131085 NSY131085:NTA131085 OCU131085:OCW131085 OMQ131085:OMS131085 OWM131085:OWO131085 PGI131085:PGK131085 PQE131085:PQG131085 QAA131085:QAC131085 QJW131085:QJY131085 QTS131085:QTU131085 RDO131085:RDQ131085 RNK131085:RNM131085 RXG131085:RXI131085 SHC131085:SHE131085 SQY131085:SRA131085 TAU131085:TAW131085 TKQ131085:TKS131085 TUM131085:TUO131085 UEI131085:UEK131085 UOE131085:UOG131085 UYA131085:UYC131085 VHW131085:VHY131085 VRS131085:VRU131085 WBO131085:WBQ131085 WLK131085:WLM131085 WVG131085:WVI131085 IU196621:IW196621 SQ196621:SS196621 ACM196621:ACO196621 AMI196621:AMK196621 AWE196621:AWG196621 BGA196621:BGC196621 BPW196621:BPY196621 BZS196621:BZU196621 CJO196621:CJQ196621 CTK196621:CTM196621 DDG196621:DDI196621 DNC196621:DNE196621 DWY196621:DXA196621 EGU196621:EGW196621 EQQ196621:EQS196621 FAM196621:FAO196621 FKI196621:FKK196621 FUE196621:FUG196621 GEA196621:GEC196621 GNW196621:GNY196621 GXS196621:GXU196621 HHO196621:HHQ196621 HRK196621:HRM196621 IBG196621:IBI196621 ILC196621:ILE196621 IUY196621:IVA196621 JEU196621:JEW196621 JOQ196621:JOS196621 JYM196621:JYO196621 KII196621:KIK196621 KSE196621:KSG196621 LCA196621:LCC196621 LLW196621:LLY196621 LVS196621:LVU196621 MFO196621:MFQ196621 MPK196621:MPM196621 MZG196621:MZI196621 NJC196621:NJE196621 NSY196621:NTA196621 OCU196621:OCW196621 OMQ196621:OMS196621 OWM196621:OWO196621 PGI196621:PGK196621 PQE196621:PQG196621 QAA196621:QAC196621 QJW196621:QJY196621 QTS196621:QTU196621 RDO196621:RDQ196621 RNK196621:RNM196621 RXG196621:RXI196621 SHC196621:SHE196621 SQY196621:SRA196621 TAU196621:TAW196621 TKQ196621:TKS196621 TUM196621:TUO196621 UEI196621:UEK196621 UOE196621:UOG196621 UYA196621:UYC196621 VHW196621:VHY196621 VRS196621:VRU196621 WBO196621:WBQ196621 WLK196621:WLM196621 WVG196621:WVI196621 IU262157:IW262157 SQ262157:SS262157 ACM262157:ACO262157 AMI262157:AMK262157 AWE262157:AWG262157 BGA262157:BGC262157 BPW262157:BPY262157 BZS262157:BZU262157 CJO262157:CJQ262157 CTK262157:CTM262157 DDG262157:DDI262157 DNC262157:DNE262157 DWY262157:DXA262157 EGU262157:EGW262157 EQQ262157:EQS262157 FAM262157:FAO262157 FKI262157:FKK262157 FUE262157:FUG262157 GEA262157:GEC262157 GNW262157:GNY262157 GXS262157:GXU262157 HHO262157:HHQ262157 HRK262157:HRM262157 IBG262157:IBI262157 ILC262157:ILE262157 IUY262157:IVA262157 JEU262157:JEW262157 JOQ262157:JOS262157 JYM262157:JYO262157 KII262157:KIK262157 KSE262157:KSG262157 LCA262157:LCC262157 LLW262157:LLY262157 LVS262157:LVU262157 MFO262157:MFQ262157 MPK262157:MPM262157 MZG262157:MZI262157 NJC262157:NJE262157 NSY262157:NTA262157 OCU262157:OCW262157 OMQ262157:OMS262157 OWM262157:OWO262157 PGI262157:PGK262157 PQE262157:PQG262157 QAA262157:QAC262157 QJW262157:QJY262157 QTS262157:QTU262157 RDO262157:RDQ262157 RNK262157:RNM262157 RXG262157:RXI262157 SHC262157:SHE262157 SQY262157:SRA262157 TAU262157:TAW262157 TKQ262157:TKS262157 TUM262157:TUO262157 UEI262157:UEK262157 UOE262157:UOG262157 UYA262157:UYC262157 VHW262157:VHY262157 VRS262157:VRU262157 WBO262157:WBQ262157 WLK262157:WLM262157 WVG262157:WVI262157 IU327693:IW327693 SQ327693:SS327693 ACM327693:ACO327693 AMI327693:AMK327693 AWE327693:AWG327693 BGA327693:BGC327693 BPW327693:BPY327693 BZS327693:BZU327693 CJO327693:CJQ327693 CTK327693:CTM327693 DDG327693:DDI327693 DNC327693:DNE327693 DWY327693:DXA327693 EGU327693:EGW327693 EQQ327693:EQS327693 FAM327693:FAO327693 FKI327693:FKK327693 FUE327693:FUG327693 GEA327693:GEC327693 GNW327693:GNY327693 GXS327693:GXU327693 HHO327693:HHQ327693 HRK327693:HRM327693 IBG327693:IBI327693 ILC327693:ILE327693 IUY327693:IVA327693 JEU327693:JEW327693 JOQ327693:JOS327693 JYM327693:JYO327693 KII327693:KIK327693 KSE327693:KSG327693 LCA327693:LCC327693 LLW327693:LLY327693 LVS327693:LVU327693 MFO327693:MFQ327693 MPK327693:MPM327693 MZG327693:MZI327693 NJC327693:NJE327693 NSY327693:NTA327693 OCU327693:OCW327693 OMQ327693:OMS327693 OWM327693:OWO327693 PGI327693:PGK327693 PQE327693:PQG327693 QAA327693:QAC327693 QJW327693:QJY327693 QTS327693:QTU327693 RDO327693:RDQ327693 RNK327693:RNM327693 RXG327693:RXI327693 SHC327693:SHE327693 SQY327693:SRA327693 TAU327693:TAW327693 TKQ327693:TKS327693 TUM327693:TUO327693 UEI327693:UEK327693 UOE327693:UOG327693 UYA327693:UYC327693 VHW327693:VHY327693 VRS327693:VRU327693 WBO327693:WBQ327693 WLK327693:WLM327693 WVG327693:WVI327693 IU393229:IW393229 SQ393229:SS393229 ACM393229:ACO393229 AMI393229:AMK393229 AWE393229:AWG393229 BGA393229:BGC393229 BPW393229:BPY393229 BZS393229:BZU393229 CJO393229:CJQ393229 CTK393229:CTM393229 DDG393229:DDI393229 DNC393229:DNE393229 DWY393229:DXA393229 EGU393229:EGW393229 EQQ393229:EQS393229 FAM393229:FAO393229 FKI393229:FKK393229 FUE393229:FUG393229 GEA393229:GEC393229 GNW393229:GNY393229 GXS393229:GXU393229 HHO393229:HHQ393229 HRK393229:HRM393229 IBG393229:IBI393229 ILC393229:ILE393229 IUY393229:IVA393229 JEU393229:JEW393229 JOQ393229:JOS393229 JYM393229:JYO393229 KII393229:KIK393229 KSE393229:KSG393229 LCA393229:LCC393229 LLW393229:LLY393229 LVS393229:LVU393229 MFO393229:MFQ393229 MPK393229:MPM393229 MZG393229:MZI393229 NJC393229:NJE393229 NSY393229:NTA393229 OCU393229:OCW393229 OMQ393229:OMS393229 OWM393229:OWO393229 PGI393229:PGK393229 PQE393229:PQG393229 QAA393229:QAC393229 QJW393229:QJY393229 QTS393229:QTU393229 RDO393229:RDQ393229 RNK393229:RNM393229 RXG393229:RXI393229 SHC393229:SHE393229 SQY393229:SRA393229 TAU393229:TAW393229 TKQ393229:TKS393229 TUM393229:TUO393229 UEI393229:UEK393229 UOE393229:UOG393229 UYA393229:UYC393229 VHW393229:VHY393229 VRS393229:VRU393229 WBO393229:WBQ393229 WLK393229:WLM393229 WVG393229:WVI393229 IU458765:IW458765 SQ458765:SS458765 ACM458765:ACO458765 AMI458765:AMK458765 AWE458765:AWG458765 BGA458765:BGC458765 BPW458765:BPY458765 BZS458765:BZU458765 CJO458765:CJQ458765 CTK458765:CTM458765 DDG458765:DDI458765 DNC458765:DNE458765 DWY458765:DXA458765 EGU458765:EGW458765 EQQ458765:EQS458765 FAM458765:FAO458765 FKI458765:FKK458765 FUE458765:FUG458765 GEA458765:GEC458765 GNW458765:GNY458765 GXS458765:GXU458765 HHO458765:HHQ458765 HRK458765:HRM458765 IBG458765:IBI458765 ILC458765:ILE458765 IUY458765:IVA458765 JEU458765:JEW458765 JOQ458765:JOS458765 JYM458765:JYO458765 KII458765:KIK458765 KSE458765:KSG458765 LCA458765:LCC458765 LLW458765:LLY458765 LVS458765:LVU458765 MFO458765:MFQ458765 MPK458765:MPM458765 MZG458765:MZI458765 NJC458765:NJE458765 NSY458765:NTA458765 OCU458765:OCW458765 OMQ458765:OMS458765 OWM458765:OWO458765 PGI458765:PGK458765 PQE458765:PQG458765 QAA458765:QAC458765 QJW458765:QJY458765 QTS458765:QTU458765 RDO458765:RDQ458765 RNK458765:RNM458765 RXG458765:RXI458765 SHC458765:SHE458765 SQY458765:SRA458765 TAU458765:TAW458765 TKQ458765:TKS458765 TUM458765:TUO458765 UEI458765:UEK458765 UOE458765:UOG458765 UYA458765:UYC458765 VHW458765:VHY458765 VRS458765:VRU458765 WBO458765:WBQ458765 WLK458765:WLM458765 WVG458765:WVI458765 IU524301:IW524301 SQ524301:SS524301 ACM524301:ACO524301 AMI524301:AMK524301 AWE524301:AWG524301 BGA524301:BGC524301 BPW524301:BPY524301 BZS524301:BZU524301 CJO524301:CJQ524301 CTK524301:CTM524301 DDG524301:DDI524301 DNC524301:DNE524301 DWY524301:DXA524301 EGU524301:EGW524301 EQQ524301:EQS524301 FAM524301:FAO524301 FKI524301:FKK524301 FUE524301:FUG524301 GEA524301:GEC524301 GNW524301:GNY524301 GXS524301:GXU524301 HHO524301:HHQ524301 HRK524301:HRM524301 IBG524301:IBI524301 ILC524301:ILE524301 IUY524301:IVA524301 JEU524301:JEW524301 JOQ524301:JOS524301 JYM524301:JYO524301 KII524301:KIK524301 KSE524301:KSG524301 LCA524301:LCC524301 LLW524301:LLY524301 LVS524301:LVU524301 MFO524301:MFQ524301 MPK524301:MPM524301 MZG524301:MZI524301 NJC524301:NJE524301 NSY524301:NTA524301 OCU524301:OCW524301 OMQ524301:OMS524301 OWM524301:OWO524301 PGI524301:PGK524301 PQE524301:PQG524301 QAA524301:QAC524301 QJW524301:QJY524301 QTS524301:QTU524301 RDO524301:RDQ524301 RNK524301:RNM524301 RXG524301:RXI524301 SHC524301:SHE524301 SQY524301:SRA524301 TAU524301:TAW524301 TKQ524301:TKS524301 TUM524301:TUO524301 UEI524301:UEK524301 UOE524301:UOG524301 UYA524301:UYC524301 VHW524301:VHY524301 VRS524301:VRU524301 WBO524301:WBQ524301 WLK524301:WLM524301 WVG524301:WVI524301 IU589837:IW589837 SQ589837:SS589837 ACM589837:ACO589837 AMI589837:AMK589837 AWE589837:AWG589837 BGA589837:BGC589837 BPW589837:BPY589837 BZS589837:BZU589837 CJO589837:CJQ589837 CTK589837:CTM589837 DDG589837:DDI589837 DNC589837:DNE589837 DWY589837:DXA589837 EGU589837:EGW589837 EQQ589837:EQS589837 FAM589837:FAO589837 FKI589837:FKK589837 FUE589837:FUG589837 GEA589837:GEC589837 GNW589837:GNY589837 GXS589837:GXU589837 HHO589837:HHQ589837 HRK589837:HRM589837 IBG589837:IBI589837 ILC589837:ILE589837 IUY589837:IVA589837 JEU589837:JEW589837 JOQ589837:JOS589837 JYM589837:JYO589837 KII589837:KIK589837 KSE589837:KSG589837 LCA589837:LCC589837 LLW589837:LLY589837 LVS589837:LVU589837 MFO589837:MFQ589837 MPK589837:MPM589837 MZG589837:MZI589837 NJC589837:NJE589837 NSY589837:NTA589837 OCU589837:OCW589837 OMQ589837:OMS589837 OWM589837:OWO589837 PGI589837:PGK589837 PQE589837:PQG589837 QAA589837:QAC589837 QJW589837:QJY589837 QTS589837:QTU589837 RDO589837:RDQ589837 RNK589837:RNM589837 RXG589837:RXI589837 SHC589837:SHE589837 SQY589837:SRA589837 TAU589837:TAW589837 TKQ589837:TKS589837 TUM589837:TUO589837 UEI589837:UEK589837 UOE589837:UOG589837 UYA589837:UYC589837 VHW589837:VHY589837 VRS589837:VRU589837 WBO589837:WBQ589837 WLK589837:WLM589837 WVG589837:WVI589837 IU655373:IW655373 SQ655373:SS655373 ACM655373:ACO655373 AMI655373:AMK655373 AWE655373:AWG655373 BGA655373:BGC655373 BPW655373:BPY655373 BZS655373:BZU655373 CJO655373:CJQ655373 CTK655373:CTM655373 DDG655373:DDI655373 DNC655373:DNE655373 DWY655373:DXA655373 EGU655373:EGW655373 EQQ655373:EQS655373 FAM655373:FAO655373 FKI655373:FKK655373 FUE655373:FUG655373 GEA655373:GEC655373 GNW655373:GNY655373 GXS655373:GXU655373 HHO655373:HHQ655373 HRK655373:HRM655373 IBG655373:IBI655373 ILC655373:ILE655373 IUY655373:IVA655373 JEU655373:JEW655373 JOQ655373:JOS655373 JYM655373:JYO655373 KII655373:KIK655373 KSE655373:KSG655373 LCA655373:LCC655373 LLW655373:LLY655373 LVS655373:LVU655373 MFO655373:MFQ655373 MPK655373:MPM655373 MZG655373:MZI655373 NJC655373:NJE655373 NSY655373:NTA655373 OCU655373:OCW655373 OMQ655373:OMS655373 OWM655373:OWO655373 PGI655373:PGK655373 PQE655373:PQG655373 QAA655373:QAC655373 QJW655373:QJY655373 QTS655373:QTU655373 RDO655373:RDQ655373 RNK655373:RNM655373 RXG655373:RXI655373 SHC655373:SHE655373 SQY655373:SRA655373 TAU655373:TAW655373 TKQ655373:TKS655373 TUM655373:TUO655373 UEI655373:UEK655373 UOE655373:UOG655373 UYA655373:UYC655373 VHW655373:VHY655373 VRS655373:VRU655373 WBO655373:WBQ655373 WLK655373:WLM655373 WVG655373:WVI655373 IU720909:IW720909 SQ720909:SS720909 ACM720909:ACO720909 AMI720909:AMK720909 AWE720909:AWG720909 BGA720909:BGC720909 BPW720909:BPY720909 BZS720909:BZU720909 CJO720909:CJQ720909 CTK720909:CTM720909 DDG720909:DDI720909 DNC720909:DNE720909 DWY720909:DXA720909 EGU720909:EGW720909 EQQ720909:EQS720909 FAM720909:FAO720909 FKI720909:FKK720909 FUE720909:FUG720909 GEA720909:GEC720909 GNW720909:GNY720909 GXS720909:GXU720909 HHO720909:HHQ720909 HRK720909:HRM720909 IBG720909:IBI720909 ILC720909:ILE720909 IUY720909:IVA720909 JEU720909:JEW720909 JOQ720909:JOS720909 JYM720909:JYO720909 KII720909:KIK720909 KSE720909:KSG720909 LCA720909:LCC720909 LLW720909:LLY720909 LVS720909:LVU720909 MFO720909:MFQ720909 MPK720909:MPM720909 MZG720909:MZI720909 NJC720909:NJE720909 NSY720909:NTA720909 OCU720909:OCW720909 OMQ720909:OMS720909 OWM720909:OWO720909 PGI720909:PGK720909 PQE720909:PQG720909 QAA720909:QAC720909 QJW720909:QJY720909 QTS720909:QTU720909 RDO720909:RDQ720909 RNK720909:RNM720909 RXG720909:RXI720909 SHC720909:SHE720909 SQY720909:SRA720909 TAU720909:TAW720909 TKQ720909:TKS720909 TUM720909:TUO720909 UEI720909:UEK720909 UOE720909:UOG720909 UYA720909:UYC720909 VHW720909:VHY720909 VRS720909:VRU720909 WBO720909:WBQ720909 WLK720909:WLM720909 WVG720909:WVI720909 IU786445:IW786445 SQ786445:SS786445 ACM786445:ACO786445 AMI786445:AMK786445 AWE786445:AWG786445 BGA786445:BGC786445 BPW786445:BPY786445 BZS786445:BZU786445 CJO786445:CJQ786445 CTK786445:CTM786445 DDG786445:DDI786445 DNC786445:DNE786445 DWY786445:DXA786445 EGU786445:EGW786445 EQQ786445:EQS786445 FAM786445:FAO786445 FKI786445:FKK786445 FUE786445:FUG786445 GEA786445:GEC786445 GNW786445:GNY786445 GXS786445:GXU786445 HHO786445:HHQ786445 HRK786445:HRM786445 IBG786445:IBI786445 ILC786445:ILE786445 IUY786445:IVA786445 JEU786445:JEW786445 JOQ786445:JOS786445 JYM786445:JYO786445 KII786445:KIK786445 KSE786445:KSG786445 LCA786445:LCC786445 LLW786445:LLY786445 LVS786445:LVU786445 MFO786445:MFQ786445 MPK786445:MPM786445 MZG786445:MZI786445 NJC786445:NJE786445 NSY786445:NTA786445 OCU786445:OCW786445 OMQ786445:OMS786445 OWM786445:OWO786445 PGI786445:PGK786445 PQE786445:PQG786445 QAA786445:QAC786445 QJW786445:QJY786445 QTS786445:QTU786445 RDO786445:RDQ786445 RNK786445:RNM786445 RXG786445:RXI786445 SHC786445:SHE786445 SQY786445:SRA786445 TAU786445:TAW786445 TKQ786445:TKS786445 TUM786445:TUO786445 UEI786445:UEK786445 UOE786445:UOG786445 UYA786445:UYC786445 VHW786445:VHY786445 VRS786445:VRU786445 WBO786445:WBQ786445 WLK786445:WLM786445 WVG786445:WVI786445 IU851981:IW851981 SQ851981:SS851981 ACM851981:ACO851981 AMI851981:AMK851981 AWE851981:AWG851981 BGA851981:BGC851981 BPW851981:BPY851981 BZS851981:BZU851981 CJO851981:CJQ851981 CTK851981:CTM851981 DDG851981:DDI851981 DNC851981:DNE851981 DWY851981:DXA851981 EGU851981:EGW851981 EQQ851981:EQS851981 FAM851981:FAO851981 FKI851981:FKK851981 FUE851981:FUG851981 GEA851981:GEC851981 GNW851981:GNY851981 GXS851981:GXU851981 HHO851981:HHQ851981 HRK851981:HRM851981 IBG851981:IBI851981 ILC851981:ILE851981 IUY851981:IVA851981 JEU851981:JEW851981 JOQ851981:JOS851981 JYM851981:JYO851981 KII851981:KIK851981 KSE851981:KSG851981 LCA851981:LCC851981 LLW851981:LLY851981 LVS851981:LVU851981 MFO851981:MFQ851981 MPK851981:MPM851981 MZG851981:MZI851981 NJC851981:NJE851981 NSY851981:NTA851981 OCU851981:OCW851981 OMQ851981:OMS851981 OWM851981:OWO851981 PGI851981:PGK851981 PQE851981:PQG851981 QAA851981:QAC851981 QJW851981:QJY851981 QTS851981:QTU851981 RDO851981:RDQ851981 RNK851981:RNM851981 RXG851981:RXI851981 SHC851981:SHE851981 SQY851981:SRA851981 TAU851981:TAW851981 TKQ851981:TKS851981 TUM851981:TUO851981 UEI851981:UEK851981 UOE851981:UOG851981 UYA851981:UYC851981 VHW851981:VHY851981 VRS851981:VRU851981 WBO851981:WBQ851981 WLK851981:WLM851981 WVG851981:WVI851981 IU917517:IW917517 SQ917517:SS917517 ACM917517:ACO917517 AMI917517:AMK917517 AWE917517:AWG917517 BGA917517:BGC917517 BPW917517:BPY917517 BZS917517:BZU917517 CJO917517:CJQ917517 CTK917517:CTM917517 DDG917517:DDI917517 DNC917517:DNE917517 DWY917517:DXA917517 EGU917517:EGW917517 EQQ917517:EQS917517 FAM917517:FAO917517 FKI917517:FKK917517 FUE917517:FUG917517 GEA917517:GEC917517 GNW917517:GNY917517 GXS917517:GXU917517 HHO917517:HHQ917517 HRK917517:HRM917517 IBG917517:IBI917517 ILC917517:ILE917517 IUY917517:IVA917517 JEU917517:JEW917517 JOQ917517:JOS917517 JYM917517:JYO917517 KII917517:KIK917517 KSE917517:KSG917517 LCA917517:LCC917517 LLW917517:LLY917517 LVS917517:LVU917517 MFO917517:MFQ917517 MPK917517:MPM917517 MZG917517:MZI917517 NJC917517:NJE917517 NSY917517:NTA917517 OCU917517:OCW917517 OMQ917517:OMS917517 OWM917517:OWO917517 PGI917517:PGK917517 PQE917517:PQG917517 QAA917517:QAC917517 QJW917517:QJY917517 QTS917517:QTU917517 RDO917517:RDQ917517 RNK917517:RNM917517 RXG917517:RXI917517 SHC917517:SHE917517 SQY917517:SRA917517 TAU917517:TAW917517 TKQ917517:TKS917517 TUM917517:TUO917517 UEI917517:UEK917517 UOE917517:UOG917517 UYA917517:UYC917517 VHW917517:VHY917517 VRS917517:VRU917517 WBO917517:WBQ917517 WLK917517:WLM917517 WVG917517:WVI917517 WVG983053:WVI983053 IU983053:IW983053 SQ983053:SS983053 ACM983053:ACO983053 AMI983053:AMK983053 AWE983053:AWG983053 BGA983053:BGC983053 BPW983053:BPY983053 BZS983053:BZU983053 CJO983053:CJQ983053 CTK983053:CTM983053 DDG983053:DDI983053 DNC983053:DNE983053 DWY983053:DXA983053 EGU983053:EGW983053 EQQ983053:EQS983053 FAM983053:FAO983053 FKI983053:FKK983053 FUE983053:FUG983053 GEA983053:GEC983053 GNW983053:GNY983053 GXS983053:GXU983053 HHO983053:HHQ983053 HRK983053:HRM983053 IBG983053:IBI983053 ILC983053:ILE983053 IUY983053:IVA983053 JEU983053:JEW983053 JOQ983053:JOS983053 JYM983053:JYO983053 KII983053:KIK983053 KSE983053:KSG983053 LCA983053:LCC983053 LLW983053:LLY983053 LVS983053:LVU983053 MFO983053:MFQ983053 MPK983053:MPM983053 MZG983053:MZI983053 NJC983053:NJE983053 NSY983053:NTA983053 OCU983053:OCW983053 OMQ983053:OMS983053 OWM983053:OWO983053 PGI983053:PGK983053 PQE983053:PQG983053 QAA983053:QAC983053 QJW983053:QJY983053 QTS983053:QTU983053 RDO983053:RDQ983053 RNK983053:RNM983053 RXG983053:RXI983053 SHC983053:SHE983053 SQY983053:SRA983053 TAU983053:TAW983053 TKQ983053:TKS983053 TUM983053:TUO983053 UEI983053:UEK983053 UOE983053:UOG983053 UYA983053:UYC983053 VHW983053:VHY983053 VRS983053:VRU983053 WBO983053:WBQ983053 WLK983053:WLM983053 J983053:T983053 J917517:T917517 J851981:T851981 J786445:T786445 J720909:T720909 J655373:T655373 J589837:T589837 J524301:T524301 J458765:T458765 J393229:T393229 J327693:T327693 J262157:T262157 J196621:T196621 J131085:T131085 J65549:T65549" xr:uid="{DC853AE6-113A-4D61-86A5-55764C125E82}">
      <formula1>$W$2:$W$4</formula1>
    </dataValidation>
    <dataValidation type="list" allowBlank="1" showInputMessage="1" showErrorMessage="1" sqref="H23:H32" xr:uid="{F0D5BDFD-7FDF-4D14-9B97-554CA8996974}">
      <formula1>$AG$20:$AG$21</formula1>
    </dataValidation>
    <dataValidation type="list" allowBlank="1" showInputMessage="1" showErrorMessage="1" sqref="G23:G32" xr:uid="{C6D93772-B61C-4816-BEE9-8186AB60C54B}">
      <formula1>$D$96:$D$102</formula1>
    </dataValidation>
    <dataValidation allowBlank="1" showInputMessage="1" showErrorMessage="1" prompt="自動計算のため入力不要" sqref="W38 T39 R38:R39 Y23:Z32 S23:T33" xr:uid="{937DF315-A59F-4CD7-80C1-9E3F625B2E5B}"/>
    <dataValidation type="list" allowBlank="1" showInputMessage="1" showErrorMessage="1" sqref="B38:F38" xr:uid="{F890B4D0-EBA5-4808-8E05-0D3588FFAEBB}">
      <formula1>"システム選定について,システム活用による業務改善について,システム選定とシステム活用による業務改善について"</formula1>
    </dataValidation>
    <dataValidation type="list" allowBlank="1" showInputMessage="1" showErrorMessage="1" sqref="C11:C14" xr:uid="{9D7E539F-68D0-4906-A18F-0F8548D59C0C}">
      <formula1>$AG$18:$AG$19</formula1>
    </dataValidation>
    <dataValidation type="list" allowBlank="1" showInputMessage="1" showErrorMessage="1" sqref="WVD983068:WVD983070 WBL983068:WBL983070 B65557:C65559 IR65557:IR65559 SN65557:SN65559 ACJ65557:ACJ65559 AMF65557:AMF65559 AWB65557:AWB65559 BFX65557:BFX65559 BPT65557:BPT65559 BZP65557:BZP65559 CJL65557:CJL65559 CTH65557:CTH65559 DDD65557:DDD65559 DMZ65557:DMZ65559 DWV65557:DWV65559 EGR65557:EGR65559 EQN65557:EQN65559 FAJ65557:FAJ65559 FKF65557:FKF65559 FUB65557:FUB65559 GDX65557:GDX65559 GNT65557:GNT65559 GXP65557:GXP65559 HHL65557:HHL65559 HRH65557:HRH65559 IBD65557:IBD65559 IKZ65557:IKZ65559 IUV65557:IUV65559 JER65557:JER65559 JON65557:JON65559 JYJ65557:JYJ65559 KIF65557:KIF65559 KSB65557:KSB65559 LBX65557:LBX65559 LLT65557:LLT65559 LVP65557:LVP65559 MFL65557:MFL65559 MPH65557:MPH65559 MZD65557:MZD65559 NIZ65557:NIZ65559 NSV65557:NSV65559 OCR65557:OCR65559 OMN65557:OMN65559 OWJ65557:OWJ65559 PGF65557:PGF65559 PQB65557:PQB65559 PZX65557:PZX65559 QJT65557:QJT65559 QTP65557:QTP65559 RDL65557:RDL65559 RNH65557:RNH65559 RXD65557:RXD65559 SGZ65557:SGZ65559 SQV65557:SQV65559 TAR65557:TAR65559 TKN65557:TKN65559 TUJ65557:TUJ65559 UEF65557:UEF65559 UOB65557:UOB65559 UXX65557:UXX65559 VHT65557:VHT65559 VRP65557:VRP65559 WBL65557:WBL65559 WLH65557:WLH65559 WVD65557:WVD65559 B131093:C131095 IR131093:IR131095 SN131093:SN131095 ACJ131093:ACJ131095 AMF131093:AMF131095 AWB131093:AWB131095 BFX131093:BFX131095 BPT131093:BPT131095 BZP131093:BZP131095 CJL131093:CJL131095 CTH131093:CTH131095 DDD131093:DDD131095 DMZ131093:DMZ131095 DWV131093:DWV131095 EGR131093:EGR131095 EQN131093:EQN131095 FAJ131093:FAJ131095 FKF131093:FKF131095 FUB131093:FUB131095 GDX131093:GDX131095 GNT131093:GNT131095 GXP131093:GXP131095 HHL131093:HHL131095 HRH131093:HRH131095 IBD131093:IBD131095 IKZ131093:IKZ131095 IUV131093:IUV131095 JER131093:JER131095 JON131093:JON131095 JYJ131093:JYJ131095 KIF131093:KIF131095 KSB131093:KSB131095 LBX131093:LBX131095 LLT131093:LLT131095 LVP131093:LVP131095 MFL131093:MFL131095 MPH131093:MPH131095 MZD131093:MZD131095 NIZ131093:NIZ131095 NSV131093:NSV131095 OCR131093:OCR131095 OMN131093:OMN131095 OWJ131093:OWJ131095 PGF131093:PGF131095 PQB131093:PQB131095 PZX131093:PZX131095 QJT131093:QJT131095 QTP131093:QTP131095 RDL131093:RDL131095 RNH131093:RNH131095 RXD131093:RXD131095 SGZ131093:SGZ131095 SQV131093:SQV131095 TAR131093:TAR131095 TKN131093:TKN131095 TUJ131093:TUJ131095 UEF131093:UEF131095 UOB131093:UOB131095 UXX131093:UXX131095 VHT131093:VHT131095 VRP131093:VRP131095 WBL131093:WBL131095 WLH131093:WLH131095 WVD131093:WVD131095 B196629:C196631 IR196629:IR196631 SN196629:SN196631 ACJ196629:ACJ196631 AMF196629:AMF196631 AWB196629:AWB196631 BFX196629:BFX196631 BPT196629:BPT196631 BZP196629:BZP196631 CJL196629:CJL196631 CTH196629:CTH196631 DDD196629:DDD196631 DMZ196629:DMZ196631 DWV196629:DWV196631 EGR196629:EGR196631 EQN196629:EQN196631 FAJ196629:FAJ196631 FKF196629:FKF196631 FUB196629:FUB196631 GDX196629:GDX196631 GNT196629:GNT196631 GXP196629:GXP196631 HHL196629:HHL196631 HRH196629:HRH196631 IBD196629:IBD196631 IKZ196629:IKZ196631 IUV196629:IUV196631 JER196629:JER196631 JON196629:JON196631 JYJ196629:JYJ196631 KIF196629:KIF196631 KSB196629:KSB196631 LBX196629:LBX196631 LLT196629:LLT196631 LVP196629:LVP196631 MFL196629:MFL196631 MPH196629:MPH196631 MZD196629:MZD196631 NIZ196629:NIZ196631 NSV196629:NSV196631 OCR196629:OCR196631 OMN196629:OMN196631 OWJ196629:OWJ196631 PGF196629:PGF196631 PQB196629:PQB196631 PZX196629:PZX196631 QJT196629:QJT196631 QTP196629:QTP196631 RDL196629:RDL196631 RNH196629:RNH196631 RXD196629:RXD196631 SGZ196629:SGZ196631 SQV196629:SQV196631 TAR196629:TAR196631 TKN196629:TKN196631 TUJ196629:TUJ196631 UEF196629:UEF196631 UOB196629:UOB196631 UXX196629:UXX196631 VHT196629:VHT196631 VRP196629:VRP196631 WBL196629:WBL196631 WLH196629:WLH196631 WVD196629:WVD196631 B262165:C262167 IR262165:IR262167 SN262165:SN262167 ACJ262165:ACJ262167 AMF262165:AMF262167 AWB262165:AWB262167 BFX262165:BFX262167 BPT262165:BPT262167 BZP262165:BZP262167 CJL262165:CJL262167 CTH262165:CTH262167 DDD262165:DDD262167 DMZ262165:DMZ262167 DWV262165:DWV262167 EGR262165:EGR262167 EQN262165:EQN262167 FAJ262165:FAJ262167 FKF262165:FKF262167 FUB262165:FUB262167 GDX262165:GDX262167 GNT262165:GNT262167 GXP262165:GXP262167 HHL262165:HHL262167 HRH262165:HRH262167 IBD262165:IBD262167 IKZ262165:IKZ262167 IUV262165:IUV262167 JER262165:JER262167 JON262165:JON262167 JYJ262165:JYJ262167 KIF262165:KIF262167 KSB262165:KSB262167 LBX262165:LBX262167 LLT262165:LLT262167 LVP262165:LVP262167 MFL262165:MFL262167 MPH262165:MPH262167 MZD262165:MZD262167 NIZ262165:NIZ262167 NSV262165:NSV262167 OCR262165:OCR262167 OMN262165:OMN262167 OWJ262165:OWJ262167 PGF262165:PGF262167 PQB262165:PQB262167 PZX262165:PZX262167 QJT262165:QJT262167 QTP262165:QTP262167 RDL262165:RDL262167 RNH262165:RNH262167 RXD262165:RXD262167 SGZ262165:SGZ262167 SQV262165:SQV262167 TAR262165:TAR262167 TKN262165:TKN262167 TUJ262165:TUJ262167 UEF262165:UEF262167 UOB262165:UOB262167 UXX262165:UXX262167 VHT262165:VHT262167 VRP262165:VRP262167 WBL262165:WBL262167 WLH262165:WLH262167 WVD262165:WVD262167 B327701:C327703 IR327701:IR327703 SN327701:SN327703 ACJ327701:ACJ327703 AMF327701:AMF327703 AWB327701:AWB327703 BFX327701:BFX327703 BPT327701:BPT327703 BZP327701:BZP327703 CJL327701:CJL327703 CTH327701:CTH327703 DDD327701:DDD327703 DMZ327701:DMZ327703 DWV327701:DWV327703 EGR327701:EGR327703 EQN327701:EQN327703 FAJ327701:FAJ327703 FKF327701:FKF327703 FUB327701:FUB327703 GDX327701:GDX327703 GNT327701:GNT327703 GXP327701:GXP327703 HHL327701:HHL327703 HRH327701:HRH327703 IBD327701:IBD327703 IKZ327701:IKZ327703 IUV327701:IUV327703 JER327701:JER327703 JON327701:JON327703 JYJ327701:JYJ327703 KIF327701:KIF327703 KSB327701:KSB327703 LBX327701:LBX327703 LLT327701:LLT327703 LVP327701:LVP327703 MFL327701:MFL327703 MPH327701:MPH327703 MZD327701:MZD327703 NIZ327701:NIZ327703 NSV327701:NSV327703 OCR327701:OCR327703 OMN327701:OMN327703 OWJ327701:OWJ327703 PGF327701:PGF327703 PQB327701:PQB327703 PZX327701:PZX327703 QJT327701:QJT327703 QTP327701:QTP327703 RDL327701:RDL327703 RNH327701:RNH327703 RXD327701:RXD327703 SGZ327701:SGZ327703 SQV327701:SQV327703 TAR327701:TAR327703 TKN327701:TKN327703 TUJ327701:TUJ327703 UEF327701:UEF327703 UOB327701:UOB327703 UXX327701:UXX327703 VHT327701:VHT327703 VRP327701:VRP327703 WBL327701:WBL327703 WLH327701:WLH327703 WVD327701:WVD327703 B393237:C393239 IR393237:IR393239 SN393237:SN393239 ACJ393237:ACJ393239 AMF393237:AMF393239 AWB393237:AWB393239 BFX393237:BFX393239 BPT393237:BPT393239 BZP393237:BZP393239 CJL393237:CJL393239 CTH393237:CTH393239 DDD393237:DDD393239 DMZ393237:DMZ393239 DWV393237:DWV393239 EGR393237:EGR393239 EQN393237:EQN393239 FAJ393237:FAJ393239 FKF393237:FKF393239 FUB393237:FUB393239 GDX393237:GDX393239 GNT393237:GNT393239 GXP393237:GXP393239 HHL393237:HHL393239 HRH393237:HRH393239 IBD393237:IBD393239 IKZ393237:IKZ393239 IUV393237:IUV393239 JER393237:JER393239 JON393237:JON393239 JYJ393237:JYJ393239 KIF393237:KIF393239 KSB393237:KSB393239 LBX393237:LBX393239 LLT393237:LLT393239 LVP393237:LVP393239 MFL393237:MFL393239 MPH393237:MPH393239 MZD393237:MZD393239 NIZ393237:NIZ393239 NSV393237:NSV393239 OCR393237:OCR393239 OMN393237:OMN393239 OWJ393237:OWJ393239 PGF393237:PGF393239 PQB393237:PQB393239 PZX393237:PZX393239 QJT393237:QJT393239 QTP393237:QTP393239 RDL393237:RDL393239 RNH393237:RNH393239 RXD393237:RXD393239 SGZ393237:SGZ393239 SQV393237:SQV393239 TAR393237:TAR393239 TKN393237:TKN393239 TUJ393237:TUJ393239 UEF393237:UEF393239 UOB393237:UOB393239 UXX393237:UXX393239 VHT393237:VHT393239 VRP393237:VRP393239 WBL393237:WBL393239 WLH393237:WLH393239 WVD393237:WVD393239 B458773:C458775 IR458773:IR458775 SN458773:SN458775 ACJ458773:ACJ458775 AMF458773:AMF458775 AWB458773:AWB458775 BFX458773:BFX458775 BPT458773:BPT458775 BZP458773:BZP458775 CJL458773:CJL458775 CTH458773:CTH458775 DDD458773:DDD458775 DMZ458773:DMZ458775 DWV458773:DWV458775 EGR458773:EGR458775 EQN458773:EQN458775 FAJ458773:FAJ458775 FKF458773:FKF458775 FUB458773:FUB458775 GDX458773:GDX458775 GNT458773:GNT458775 GXP458773:GXP458775 HHL458773:HHL458775 HRH458773:HRH458775 IBD458773:IBD458775 IKZ458773:IKZ458775 IUV458773:IUV458775 JER458773:JER458775 JON458773:JON458775 JYJ458773:JYJ458775 KIF458773:KIF458775 KSB458773:KSB458775 LBX458773:LBX458775 LLT458773:LLT458775 LVP458773:LVP458775 MFL458773:MFL458775 MPH458773:MPH458775 MZD458773:MZD458775 NIZ458773:NIZ458775 NSV458773:NSV458775 OCR458773:OCR458775 OMN458773:OMN458775 OWJ458773:OWJ458775 PGF458773:PGF458775 PQB458773:PQB458775 PZX458773:PZX458775 QJT458773:QJT458775 QTP458773:QTP458775 RDL458773:RDL458775 RNH458773:RNH458775 RXD458773:RXD458775 SGZ458773:SGZ458775 SQV458773:SQV458775 TAR458773:TAR458775 TKN458773:TKN458775 TUJ458773:TUJ458775 UEF458773:UEF458775 UOB458773:UOB458775 UXX458773:UXX458775 VHT458773:VHT458775 VRP458773:VRP458775 WBL458773:WBL458775 WLH458773:WLH458775 WVD458773:WVD458775 B524309:C524311 IR524309:IR524311 SN524309:SN524311 ACJ524309:ACJ524311 AMF524309:AMF524311 AWB524309:AWB524311 BFX524309:BFX524311 BPT524309:BPT524311 BZP524309:BZP524311 CJL524309:CJL524311 CTH524309:CTH524311 DDD524309:DDD524311 DMZ524309:DMZ524311 DWV524309:DWV524311 EGR524309:EGR524311 EQN524309:EQN524311 FAJ524309:FAJ524311 FKF524309:FKF524311 FUB524309:FUB524311 GDX524309:GDX524311 GNT524309:GNT524311 GXP524309:GXP524311 HHL524309:HHL524311 HRH524309:HRH524311 IBD524309:IBD524311 IKZ524309:IKZ524311 IUV524309:IUV524311 JER524309:JER524311 JON524309:JON524311 JYJ524309:JYJ524311 KIF524309:KIF524311 KSB524309:KSB524311 LBX524309:LBX524311 LLT524309:LLT524311 LVP524309:LVP524311 MFL524309:MFL524311 MPH524309:MPH524311 MZD524309:MZD524311 NIZ524309:NIZ524311 NSV524309:NSV524311 OCR524309:OCR524311 OMN524309:OMN524311 OWJ524309:OWJ524311 PGF524309:PGF524311 PQB524309:PQB524311 PZX524309:PZX524311 QJT524309:QJT524311 QTP524309:QTP524311 RDL524309:RDL524311 RNH524309:RNH524311 RXD524309:RXD524311 SGZ524309:SGZ524311 SQV524309:SQV524311 TAR524309:TAR524311 TKN524309:TKN524311 TUJ524309:TUJ524311 UEF524309:UEF524311 UOB524309:UOB524311 UXX524309:UXX524311 VHT524309:VHT524311 VRP524309:VRP524311 WBL524309:WBL524311 WLH524309:WLH524311 WVD524309:WVD524311 B589845:C589847 IR589845:IR589847 SN589845:SN589847 ACJ589845:ACJ589847 AMF589845:AMF589847 AWB589845:AWB589847 BFX589845:BFX589847 BPT589845:BPT589847 BZP589845:BZP589847 CJL589845:CJL589847 CTH589845:CTH589847 DDD589845:DDD589847 DMZ589845:DMZ589847 DWV589845:DWV589847 EGR589845:EGR589847 EQN589845:EQN589847 FAJ589845:FAJ589847 FKF589845:FKF589847 FUB589845:FUB589847 GDX589845:GDX589847 GNT589845:GNT589847 GXP589845:GXP589847 HHL589845:HHL589847 HRH589845:HRH589847 IBD589845:IBD589847 IKZ589845:IKZ589847 IUV589845:IUV589847 JER589845:JER589847 JON589845:JON589847 JYJ589845:JYJ589847 KIF589845:KIF589847 KSB589845:KSB589847 LBX589845:LBX589847 LLT589845:LLT589847 LVP589845:LVP589847 MFL589845:MFL589847 MPH589845:MPH589847 MZD589845:MZD589847 NIZ589845:NIZ589847 NSV589845:NSV589847 OCR589845:OCR589847 OMN589845:OMN589847 OWJ589845:OWJ589847 PGF589845:PGF589847 PQB589845:PQB589847 PZX589845:PZX589847 QJT589845:QJT589847 QTP589845:QTP589847 RDL589845:RDL589847 RNH589845:RNH589847 RXD589845:RXD589847 SGZ589845:SGZ589847 SQV589845:SQV589847 TAR589845:TAR589847 TKN589845:TKN589847 TUJ589845:TUJ589847 UEF589845:UEF589847 UOB589845:UOB589847 UXX589845:UXX589847 VHT589845:VHT589847 VRP589845:VRP589847 WBL589845:WBL589847 WLH589845:WLH589847 WVD589845:WVD589847 B655381:C655383 IR655381:IR655383 SN655381:SN655383 ACJ655381:ACJ655383 AMF655381:AMF655383 AWB655381:AWB655383 BFX655381:BFX655383 BPT655381:BPT655383 BZP655381:BZP655383 CJL655381:CJL655383 CTH655381:CTH655383 DDD655381:DDD655383 DMZ655381:DMZ655383 DWV655381:DWV655383 EGR655381:EGR655383 EQN655381:EQN655383 FAJ655381:FAJ655383 FKF655381:FKF655383 FUB655381:FUB655383 GDX655381:GDX655383 GNT655381:GNT655383 GXP655381:GXP655383 HHL655381:HHL655383 HRH655381:HRH655383 IBD655381:IBD655383 IKZ655381:IKZ655383 IUV655381:IUV655383 JER655381:JER655383 JON655381:JON655383 JYJ655381:JYJ655383 KIF655381:KIF655383 KSB655381:KSB655383 LBX655381:LBX655383 LLT655381:LLT655383 LVP655381:LVP655383 MFL655381:MFL655383 MPH655381:MPH655383 MZD655381:MZD655383 NIZ655381:NIZ655383 NSV655381:NSV655383 OCR655381:OCR655383 OMN655381:OMN655383 OWJ655381:OWJ655383 PGF655381:PGF655383 PQB655381:PQB655383 PZX655381:PZX655383 QJT655381:QJT655383 QTP655381:QTP655383 RDL655381:RDL655383 RNH655381:RNH655383 RXD655381:RXD655383 SGZ655381:SGZ655383 SQV655381:SQV655383 TAR655381:TAR655383 TKN655381:TKN655383 TUJ655381:TUJ655383 UEF655381:UEF655383 UOB655381:UOB655383 UXX655381:UXX655383 VHT655381:VHT655383 VRP655381:VRP655383 WBL655381:WBL655383 WLH655381:WLH655383 WVD655381:WVD655383 B720917:C720919 IR720917:IR720919 SN720917:SN720919 ACJ720917:ACJ720919 AMF720917:AMF720919 AWB720917:AWB720919 BFX720917:BFX720919 BPT720917:BPT720919 BZP720917:BZP720919 CJL720917:CJL720919 CTH720917:CTH720919 DDD720917:DDD720919 DMZ720917:DMZ720919 DWV720917:DWV720919 EGR720917:EGR720919 EQN720917:EQN720919 FAJ720917:FAJ720919 FKF720917:FKF720919 FUB720917:FUB720919 GDX720917:GDX720919 GNT720917:GNT720919 GXP720917:GXP720919 HHL720917:HHL720919 HRH720917:HRH720919 IBD720917:IBD720919 IKZ720917:IKZ720919 IUV720917:IUV720919 JER720917:JER720919 JON720917:JON720919 JYJ720917:JYJ720919 KIF720917:KIF720919 KSB720917:KSB720919 LBX720917:LBX720919 LLT720917:LLT720919 LVP720917:LVP720919 MFL720917:MFL720919 MPH720917:MPH720919 MZD720917:MZD720919 NIZ720917:NIZ720919 NSV720917:NSV720919 OCR720917:OCR720919 OMN720917:OMN720919 OWJ720917:OWJ720919 PGF720917:PGF720919 PQB720917:PQB720919 PZX720917:PZX720919 QJT720917:QJT720919 QTP720917:QTP720919 RDL720917:RDL720919 RNH720917:RNH720919 RXD720917:RXD720919 SGZ720917:SGZ720919 SQV720917:SQV720919 TAR720917:TAR720919 TKN720917:TKN720919 TUJ720917:TUJ720919 UEF720917:UEF720919 UOB720917:UOB720919 UXX720917:UXX720919 VHT720917:VHT720919 VRP720917:VRP720919 WBL720917:WBL720919 WLH720917:WLH720919 WVD720917:WVD720919 B786453:C786455 IR786453:IR786455 SN786453:SN786455 ACJ786453:ACJ786455 AMF786453:AMF786455 AWB786453:AWB786455 BFX786453:BFX786455 BPT786453:BPT786455 BZP786453:BZP786455 CJL786453:CJL786455 CTH786453:CTH786455 DDD786453:DDD786455 DMZ786453:DMZ786455 DWV786453:DWV786455 EGR786453:EGR786455 EQN786453:EQN786455 FAJ786453:FAJ786455 FKF786453:FKF786455 FUB786453:FUB786455 GDX786453:GDX786455 GNT786453:GNT786455 GXP786453:GXP786455 HHL786453:HHL786455 HRH786453:HRH786455 IBD786453:IBD786455 IKZ786453:IKZ786455 IUV786453:IUV786455 JER786453:JER786455 JON786453:JON786455 JYJ786453:JYJ786455 KIF786453:KIF786455 KSB786453:KSB786455 LBX786453:LBX786455 LLT786453:LLT786455 LVP786453:LVP786455 MFL786453:MFL786455 MPH786453:MPH786455 MZD786453:MZD786455 NIZ786453:NIZ786455 NSV786453:NSV786455 OCR786453:OCR786455 OMN786453:OMN786455 OWJ786453:OWJ786455 PGF786453:PGF786455 PQB786453:PQB786455 PZX786453:PZX786455 QJT786453:QJT786455 QTP786453:QTP786455 RDL786453:RDL786455 RNH786453:RNH786455 RXD786453:RXD786455 SGZ786453:SGZ786455 SQV786453:SQV786455 TAR786453:TAR786455 TKN786453:TKN786455 TUJ786453:TUJ786455 UEF786453:UEF786455 UOB786453:UOB786455 UXX786453:UXX786455 VHT786453:VHT786455 VRP786453:VRP786455 WBL786453:WBL786455 WLH786453:WLH786455 WVD786453:WVD786455 B851989:C851991 IR851989:IR851991 SN851989:SN851991 ACJ851989:ACJ851991 AMF851989:AMF851991 AWB851989:AWB851991 BFX851989:BFX851991 BPT851989:BPT851991 BZP851989:BZP851991 CJL851989:CJL851991 CTH851989:CTH851991 DDD851989:DDD851991 DMZ851989:DMZ851991 DWV851989:DWV851991 EGR851989:EGR851991 EQN851989:EQN851991 FAJ851989:FAJ851991 FKF851989:FKF851991 FUB851989:FUB851991 GDX851989:GDX851991 GNT851989:GNT851991 GXP851989:GXP851991 HHL851989:HHL851991 HRH851989:HRH851991 IBD851989:IBD851991 IKZ851989:IKZ851991 IUV851989:IUV851991 JER851989:JER851991 JON851989:JON851991 JYJ851989:JYJ851991 KIF851989:KIF851991 KSB851989:KSB851991 LBX851989:LBX851991 LLT851989:LLT851991 LVP851989:LVP851991 MFL851989:MFL851991 MPH851989:MPH851991 MZD851989:MZD851991 NIZ851989:NIZ851991 NSV851989:NSV851991 OCR851989:OCR851991 OMN851989:OMN851991 OWJ851989:OWJ851991 PGF851989:PGF851991 PQB851989:PQB851991 PZX851989:PZX851991 QJT851989:QJT851991 QTP851989:QTP851991 RDL851989:RDL851991 RNH851989:RNH851991 RXD851989:RXD851991 SGZ851989:SGZ851991 SQV851989:SQV851991 TAR851989:TAR851991 TKN851989:TKN851991 TUJ851989:TUJ851991 UEF851989:UEF851991 UOB851989:UOB851991 UXX851989:UXX851991 VHT851989:VHT851991 VRP851989:VRP851991 WBL851989:WBL851991 WLH851989:WLH851991 WVD851989:WVD851991 B917525:C917527 IR917525:IR917527 SN917525:SN917527 ACJ917525:ACJ917527 AMF917525:AMF917527 AWB917525:AWB917527 BFX917525:BFX917527 BPT917525:BPT917527 BZP917525:BZP917527 CJL917525:CJL917527 CTH917525:CTH917527 DDD917525:DDD917527 DMZ917525:DMZ917527 DWV917525:DWV917527 EGR917525:EGR917527 EQN917525:EQN917527 FAJ917525:FAJ917527 FKF917525:FKF917527 FUB917525:FUB917527 GDX917525:GDX917527 GNT917525:GNT917527 GXP917525:GXP917527 HHL917525:HHL917527 HRH917525:HRH917527 IBD917525:IBD917527 IKZ917525:IKZ917527 IUV917525:IUV917527 JER917525:JER917527 JON917525:JON917527 JYJ917525:JYJ917527 KIF917525:KIF917527 KSB917525:KSB917527 LBX917525:LBX917527 LLT917525:LLT917527 LVP917525:LVP917527 MFL917525:MFL917527 MPH917525:MPH917527 MZD917525:MZD917527 NIZ917525:NIZ917527 NSV917525:NSV917527 OCR917525:OCR917527 OMN917525:OMN917527 OWJ917525:OWJ917527 PGF917525:PGF917527 PQB917525:PQB917527 PZX917525:PZX917527 QJT917525:QJT917527 QTP917525:QTP917527 RDL917525:RDL917527 RNH917525:RNH917527 RXD917525:RXD917527 SGZ917525:SGZ917527 SQV917525:SQV917527 TAR917525:TAR917527 TKN917525:TKN917527 TUJ917525:TUJ917527 UEF917525:UEF917527 UOB917525:UOB917527 UXX917525:UXX917527 VHT917525:VHT917527 VRP917525:VRP917527 WBL917525:WBL917527 WLH917525:WLH917527 WVD917525:WVD917527 B983061:C983063 IR983061:IR983063 SN983061:SN983063 ACJ983061:ACJ983063 AMF983061:AMF983063 AWB983061:AWB983063 BFX983061:BFX983063 BPT983061:BPT983063 BZP983061:BZP983063 CJL983061:CJL983063 CTH983061:CTH983063 DDD983061:DDD983063 DMZ983061:DMZ983063 DWV983061:DWV983063 EGR983061:EGR983063 EQN983061:EQN983063 FAJ983061:FAJ983063 FKF983061:FKF983063 FUB983061:FUB983063 GDX983061:GDX983063 GNT983061:GNT983063 GXP983061:GXP983063 HHL983061:HHL983063 HRH983061:HRH983063 IBD983061:IBD983063 IKZ983061:IKZ983063 IUV983061:IUV983063 JER983061:JER983063 JON983061:JON983063 JYJ983061:JYJ983063 KIF983061:KIF983063 KSB983061:KSB983063 LBX983061:LBX983063 LLT983061:LLT983063 LVP983061:LVP983063 MFL983061:MFL983063 MPH983061:MPH983063 MZD983061:MZD983063 NIZ983061:NIZ983063 NSV983061:NSV983063 OCR983061:OCR983063 OMN983061:OMN983063 OWJ983061:OWJ983063 PGF983061:PGF983063 PQB983061:PQB983063 PZX983061:PZX983063 QJT983061:QJT983063 QTP983061:QTP983063 RDL983061:RDL983063 RNH983061:RNH983063 RXD983061:RXD983063 SGZ983061:SGZ983063 SQV983061:SQV983063 TAR983061:TAR983063 TKN983061:TKN983063 TUJ983061:TUJ983063 UEF983061:UEF983063 UOB983061:UOB983063 UXX983061:UXX983063 VHT983061:VHT983063 VRP983061:VRP983063 WBL983061:WBL983063 WLH983061:WLH983063 WVD983061:WVD983063 WLH983068:WLH983070 B65564:C65566 IR65564:IR65566 SN65564:SN65566 ACJ65564:ACJ65566 AMF65564:AMF65566 AWB65564:AWB65566 BFX65564:BFX65566 BPT65564:BPT65566 BZP65564:BZP65566 CJL65564:CJL65566 CTH65564:CTH65566 DDD65564:DDD65566 DMZ65564:DMZ65566 DWV65564:DWV65566 EGR65564:EGR65566 EQN65564:EQN65566 FAJ65564:FAJ65566 FKF65564:FKF65566 FUB65564:FUB65566 GDX65564:GDX65566 GNT65564:GNT65566 GXP65564:GXP65566 HHL65564:HHL65566 HRH65564:HRH65566 IBD65564:IBD65566 IKZ65564:IKZ65566 IUV65564:IUV65566 JER65564:JER65566 JON65564:JON65566 JYJ65564:JYJ65566 KIF65564:KIF65566 KSB65564:KSB65566 LBX65564:LBX65566 LLT65564:LLT65566 LVP65564:LVP65566 MFL65564:MFL65566 MPH65564:MPH65566 MZD65564:MZD65566 NIZ65564:NIZ65566 NSV65564:NSV65566 OCR65564:OCR65566 OMN65564:OMN65566 OWJ65564:OWJ65566 PGF65564:PGF65566 PQB65564:PQB65566 PZX65564:PZX65566 QJT65564:QJT65566 QTP65564:QTP65566 RDL65564:RDL65566 RNH65564:RNH65566 RXD65564:RXD65566 SGZ65564:SGZ65566 SQV65564:SQV65566 TAR65564:TAR65566 TKN65564:TKN65566 TUJ65564:TUJ65566 UEF65564:UEF65566 UOB65564:UOB65566 UXX65564:UXX65566 VHT65564:VHT65566 VRP65564:VRP65566 WBL65564:WBL65566 WLH65564:WLH65566 WVD65564:WVD65566 B131100:C131102 IR131100:IR131102 SN131100:SN131102 ACJ131100:ACJ131102 AMF131100:AMF131102 AWB131100:AWB131102 BFX131100:BFX131102 BPT131100:BPT131102 BZP131100:BZP131102 CJL131100:CJL131102 CTH131100:CTH131102 DDD131100:DDD131102 DMZ131100:DMZ131102 DWV131100:DWV131102 EGR131100:EGR131102 EQN131100:EQN131102 FAJ131100:FAJ131102 FKF131100:FKF131102 FUB131100:FUB131102 GDX131100:GDX131102 GNT131100:GNT131102 GXP131100:GXP131102 HHL131100:HHL131102 HRH131100:HRH131102 IBD131100:IBD131102 IKZ131100:IKZ131102 IUV131100:IUV131102 JER131100:JER131102 JON131100:JON131102 JYJ131100:JYJ131102 KIF131100:KIF131102 KSB131100:KSB131102 LBX131100:LBX131102 LLT131100:LLT131102 LVP131100:LVP131102 MFL131100:MFL131102 MPH131100:MPH131102 MZD131100:MZD131102 NIZ131100:NIZ131102 NSV131100:NSV131102 OCR131100:OCR131102 OMN131100:OMN131102 OWJ131100:OWJ131102 PGF131100:PGF131102 PQB131100:PQB131102 PZX131100:PZX131102 QJT131100:QJT131102 QTP131100:QTP131102 RDL131100:RDL131102 RNH131100:RNH131102 RXD131100:RXD131102 SGZ131100:SGZ131102 SQV131100:SQV131102 TAR131100:TAR131102 TKN131100:TKN131102 TUJ131100:TUJ131102 UEF131100:UEF131102 UOB131100:UOB131102 UXX131100:UXX131102 VHT131100:VHT131102 VRP131100:VRP131102 WBL131100:WBL131102 WLH131100:WLH131102 WVD131100:WVD131102 B196636:C196638 IR196636:IR196638 SN196636:SN196638 ACJ196636:ACJ196638 AMF196636:AMF196638 AWB196636:AWB196638 BFX196636:BFX196638 BPT196636:BPT196638 BZP196636:BZP196638 CJL196636:CJL196638 CTH196636:CTH196638 DDD196636:DDD196638 DMZ196636:DMZ196638 DWV196636:DWV196638 EGR196636:EGR196638 EQN196636:EQN196638 FAJ196636:FAJ196638 FKF196636:FKF196638 FUB196636:FUB196638 GDX196636:GDX196638 GNT196636:GNT196638 GXP196636:GXP196638 HHL196636:HHL196638 HRH196636:HRH196638 IBD196636:IBD196638 IKZ196636:IKZ196638 IUV196636:IUV196638 JER196636:JER196638 JON196636:JON196638 JYJ196636:JYJ196638 KIF196636:KIF196638 KSB196636:KSB196638 LBX196636:LBX196638 LLT196636:LLT196638 LVP196636:LVP196638 MFL196636:MFL196638 MPH196636:MPH196638 MZD196636:MZD196638 NIZ196636:NIZ196638 NSV196636:NSV196638 OCR196636:OCR196638 OMN196636:OMN196638 OWJ196636:OWJ196638 PGF196636:PGF196638 PQB196636:PQB196638 PZX196636:PZX196638 QJT196636:QJT196638 QTP196636:QTP196638 RDL196636:RDL196638 RNH196636:RNH196638 RXD196636:RXD196638 SGZ196636:SGZ196638 SQV196636:SQV196638 TAR196636:TAR196638 TKN196636:TKN196638 TUJ196636:TUJ196638 UEF196636:UEF196638 UOB196636:UOB196638 UXX196636:UXX196638 VHT196636:VHT196638 VRP196636:VRP196638 WBL196636:WBL196638 WLH196636:WLH196638 WVD196636:WVD196638 B262172:C262174 IR262172:IR262174 SN262172:SN262174 ACJ262172:ACJ262174 AMF262172:AMF262174 AWB262172:AWB262174 BFX262172:BFX262174 BPT262172:BPT262174 BZP262172:BZP262174 CJL262172:CJL262174 CTH262172:CTH262174 DDD262172:DDD262174 DMZ262172:DMZ262174 DWV262172:DWV262174 EGR262172:EGR262174 EQN262172:EQN262174 FAJ262172:FAJ262174 FKF262172:FKF262174 FUB262172:FUB262174 GDX262172:GDX262174 GNT262172:GNT262174 GXP262172:GXP262174 HHL262172:HHL262174 HRH262172:HRH262174 IBD262172:IBD262174 IKZ262172:IKZ262174 IUV262172:IUV262174 JER262172:JER262174 JON262172:JON262174 JYJ262172:JYJ262174 KIF262172:KIF262174 KSB262172:KSB262174 LBX262172:LBX262174 LLT262172:LLT262174 LVP262172:LVP262174 MFL262172:MFL262174 MPH262172:MPH262174 MZD262172:MZD262174 NIZ262172:NIZ262174 NSV262172:NSV262174 OCR262172:OCR262174 OMN262172:OMN262174 OWJ262172:OWJ262174 PGF262172:PGF262174 PQB262172:PQB262174 PZX262172:PZX262174 QJT262172:QJT262174 QTP262172:QTP262174 RDL262172:RDL262174 RNH262172:RNH262174 RXD262172:RXD262174 SGZ262172:SGZ262174 SQV262172:SQV262174 TAR262172:TAR262174 TKN262172:TKN262174 TUJ262172:TUJ262174 UEF262172:UEF262174 UOB262172:UOB262174 UXX262172:UXX262174 VHT262172:VHT262174 VRP262172:VRP262174 WBL262172:WBL262174 WLH262172:WLH262174 WVD262172:WVD262174 B327708:C327710 IR327708:IR327710 SN327708:SN327710 ACJ327708:ACJ327710 AMF327708:AMF327710 AWB327708:AWB327710 BFX327708:BFX327710 BPT327708:BPT327710 BZP327708:BZP327710 CJL327708:CJL327710 CTH327708:CTH327710 DDD327708:DDD327710 DMZ327708:DMZ327710 DWV327708:DWV327710 EGR327708:EGR327710 EQN327708:EQN327710 FAJ327708:FAJ327710 FKF327708:FKF327710 FUB327708:FUB327710 GDX327708:GDX327710 GNT327708:GNT327710 GXP327708:GXP327710 HHL327708:HHL327710 HRH327708:HRH327710 IBD327708:IBD327710 IKZ327708:IKZ327710 IUV327708:IUV327710 JER327708:JER327710 JON327708:JON327710 JYJ327708:JYJ327710 KIF327708:KIF327710 KSB327708:KSB327710 LBX327708:LBX327710 LLT327708:LLT327710 LVP327708:LVP327710 MFL327708:MFL327710 MPH327708:MPH327710 MZD327708:MZD327710 NIZ327708:NIZ327710 NSV327708:NSV327710 OCR327708:OCR327710 OMN327708:OMN327710 OWJ327708:OWJ327710 PGF327708:PGF327710 PQB327708:PQB327710 PZX327708:PZX327710 QJT327708:QJT327710 QTP327708:QTP327710 RDL327708:RDL327710 RNH327708:RNH327710 RXD327708:RXD327710 SGZ327708:SGZ327710 SQV327708:SQV327710 TAR327708:TAR327710 TKN327708:TKN327710 TUJ327708:TUJ327710 UEF327708:UEF327710 UOB327708:UOB327710 UXX327708:UXX327710 VHT327708:VHT327710 VRP327708:VRP327710 WBL327708:WBL327710 WLH327708:WLH327710 WVD327708:WVD327710 B393244:C393246 IR393244:IR393246 SN393244:SN393246 ACJ393244:ACJ393246 AMF393244:AMF393246 AWB393244:AWB393246 BFX393244:BFX393246 BPT393244:BPT393246 BZP393244:BZP393246 CJL393244:CJL393246 CTH393244:CTH393246 DDD393244:DDD393246 DMZ393244:DMZ393246 DWV393244:DWV393246 EGR393244:EGR393246 EQN393244:EQN393246 FAJ393244:FAJ393246 FKF393244:FKF393246 FUB393244:FUB393246 GDX393244:GDX393246 GNT393244:GNT393246 GXP393244:GXP393246 HHL393244:HHL393246 HRH393244:HRH393246 IBD393244:IBD393246 IKZ393244:IKZ393246 IUV393244:IUV393246 JER393244:JER393246 JON393244:JON393246 JYJ393244:JYJ393246 KIF393244:KIF393246 KSB393244:KSB393246 LBX393244:LBX393246 LLT393244:LLT393246 LVP393244:LVP393246 MFL393244:MFL393246 MPH393244:MPH393246 MZD393244:MZD393246 NIZ393244:NIZ393246 NSV393244:NSV393246 OCR393244:OCR393246 OMN393244:OMN393246 OWJ393244:OWJ393246 PGF393244:PGF393246 PQB393244:PQB393246 PZX393244:PZX393246 QJT393244:QJT393246 QTP393244:QTP393246 RDL393244:RDL393246 RNH393244:RNH393246 RXD393244:RXD393246 SGZ393244:SGZ393246 SQV393244:SQV393246 TAR393244:TAR393246 TKN393244:TKN393246 TUJ393244:TUJ393246 UEF393244:UEF393246 UOB393244:UOB393246 UXX393244:UXX393246 VHT393244:VHT393246 VRP393244:VRP393246 WBL393244:WBL393246 WLH393244:WLH393246 WVD393244:WVD393246 B458780:C458782 IR458780:IR458782 SN458780:SN458782 ACJ458780:ACJ458782 AMF458780:AMF458782 AWB458780:AWB458782 BFX458780:BFX458782 BPT458780:BPT458782 BZP458780:BZP458782 CJL458780:CJL458782 CTH458780:CTH458782 DDD458780:DDD458782 DMZ458780:DMZ458782 DWV458780:DWV458782 EGR458780:EGR458782 EQN458780:EQN458782 FAJ458780:FAJ458782 FKF458780:FKF458782 FUB458780:FUB458782 GDX458780:GDX458782 GNT458780:GNT458782 GXP458780:GXP458782 HHL458780:HHL458782 HRH458780:HRH458782 IBD458780:IBD458782 IKZ458780:IKZ458782 IUV458780:IUV458782 JER458780:JER458782 JON458780:JON458782 JYJ458780:JYJ458782 KIF458780:KIF458782 KSB458780:KSB458782 LBX458780:LBX458782 LLT458780:LLT458782 LVP458780:LVP458782 MFL458780:MFL458782 MPH458780:MPH458782 MZD458780:MZD458782 NIZ458780:NIZ458782 NSV458780:NSV458782 OCR458780:OCR458782 OMN458780:OMN458782 OWJ458780:OWJ458782 PGF458780:PGF458782 PQB458780:PQB458782 PZX458780:PZX458782 QJT458780:QJT458782 QTP458780:QTP458782 RDL458780:RDL458782 RNH458780:RNH458782 RXD458780:RXD458782 SGZ458780:SGZ458782 SQV458780:SQV458782 TAR458780:TAR458782 TKN458780:TKN458782 TUJ458780:TUJ458782 UEF458780:UEF458782 UOB458780:UOB458782 UXX458780:UXX458782 VHT458780:VHT458782 VRP458780:VRP458782 WBL458780:WBL458782 WLH458780:WLH458782 WVD458780:WVD458782 B524316:C524318 IR524316:IR524318 SN524316:SN524318 ACJ524316:ACJ524318 AMF524316:AMF524318 AWB524316:AWB524318 BFX524316:BFX524318 BPT524316:BPT524318 BZP524316:BZP524318 CJL524316:CJL524318 CTH524316:CTH524318 DDD524316:DDD524318 DMZ524316:DMZ524318 DWV524316:DWV524318 EGR524316:EGR524318 EQN524316:EQN524318 FAJ524316:FAJ524318 FKF524316:FKF524318 FUB524316:FUB524318 GDX524316:GDX524318 GNT524316:GNT524318 GXP524316:GXP524318 HHL524316:HHL524318 HRH524316:HRH524318 IBD524316:IBD524318 IKZ524316:IKZ524318 IUV524316:IUV524318 JER524316:JER524318 JON524316:JON524318 JYJ524316:JYJ524318 KIF524316:KIF524318 KSB524316:KSB524318 LBX524316:LBX524318 LLT524316:LLT524318 LVP524316:LVP524318 MFL524316:MFL524318 MPH524316:MPH524318 MZD524316:MZD524318 NIZ524316:NIZ524318 NSV524316:NSV524318 OCR524316:OCR524318 OMN524316:OMN524318 OWJ524316:OWJ524318 PGF524316:PGF524318 PQB524316:PQB524318 PZX524316:PZX524318 QJT524316:QJT524318 QTP524316:QTP524318 RDL524316:RDL524318 RNH524316:RNH524318 RXD524316:RXD524318 SGZ524316:SGZ524318 SQV524316:SQV524318 TAR524316:TAR524318 TKN524316:TKN524318 TUJ524316:TUJ524318 UEF524316:UEF524318 UOB524316:UOB524318 UXX524316:UXX524318 VHT524316:VHT524318 VRP524316:VRP524318 WBL524316:WBL524318 WLH524316:WLH524318 WVD524316:WVD524318 B589852:C589854 IR589852:IR589854 SN589852:SN589854 ACJ589852:ACJ589854 AMF589852:AMF589854 AWB589852:AWB589854 BFX589852:BFX589854 BPT589852:BPT589854 BZP589852:BZP589854 CJL589852:CJL589854 CTH589852:CTH589854 DDD589852:DDD589854 DMZ589852:DMZ589854 DWV589852:DWV589854 EGR589852:EGR589854 EQN589852:EQN589854 FAJ589852:FAJ589854 FKF589852:FKF589854 FUB589852:FUB589854 GDX589852:GDX589854 GNT589852:GNT589854 GXP589852:GXP589854 HHL589852:HHL589854 HRH589852:HRH589854 IBD589852:IBD589854 IKZ589852:IKZ589854 IUV589852:IUV589854 JER589852:JER589854 JON589852:JON589854 JYJ589852:JYJ589854 KIF589852:KIF589854 KSB589852:KSB589854 LBX589852:LBX589854 LLT589852:LLT589854 LVP589852:LVP589854 MFL589852:MFL589854 MPH589852:MPH589854 MZD589852:MZD589854 NIZ589852:NIZ589854 NSV589852:NSV589854 OCR589852:OCR589854 OMN589852:OMN589854 OWJ589852:OWJ589854 PGF589852:PGF589854 PQB589852:PQB589854 PZX589852:PZX589854 QJT589852:QJT589854 QTP589852:QTP589854 RDL589852:RDL589854 RNH589852:RNH589854 RXD589852:RXD589854 SGZ589852:SGZ589854 SQV589852:SQV589854 TAR589852:TAR589854 TKN589852:TKN589854 TUJ589852:TUJ589854 UEF589852:UEF589854 UOB589852:UOB589854 UXX589852:UXX589854 VHT589852:VHT589854 VRP589852:VRP589854 WBL589852:WBL589854 WLH589852:WLH589854 WVD589852:WVD589854 B655388:C655390 IR655388:IR655390 SN655388:SN655390 ACJ655388:ACJ655390 AMF655388:AMF655390 AWB655388:AWB655390 BFX655388:BFX655390 BPT655388:BPT655390 BZP655388:BZP655390 CJL655388:CJL655390 CTH655388:CTH655390 DDD655388:DDD655390 DMZ655388:DMZ655390 DWV655388:DWV655390 EGR655388:EGR655390 EQN655388:EQN655390 FAJ655388:FAJ655390 FKF655388:FKF655390 FUB655388:FUB655390 GDX655388:GDX655390 GNT655388:GNT655390 GXP655388:GXP655390 HHL655388:HHL655390 HRH655388:HRH655390 IBD655388:IBD655390 IKZ655388:IKZ655390 IUV655388:IUV655390 JER655388:JER655390 JON655388:JON655390 JYJ655388:JYJ655390 KIF655388:KIF655390 KSB655388:KSB655390 LBX655388:LBX655390 LLT655388:LLT655390 LVP655388:LVP655390 MFL655388:MFL655390 MPH655388:MPH655390 MZD655388:MZD655390 NIZ655388:NIZ655390 NSV655388:NSV655390 OCR655388:OCR655390 OMN655388:OMN655390 OWJ655388:OWJ655390 PGF655388:PGF655390 PQB655388:PQB655390 PZX655388:PZX655390 QJT655388:QJT655390 QTP655388:QTP655390 RDL655388:RDL655390 RNH655388:RNH655390 RXD655388:RXD655390 SGZ655388:SGZ655390 SQV655388:SQV655390 TAR655388:TAR655390 TKN655388:TKN655390 TUJ655388:TUJ655390 UEF655388:UEF655390 UOB655388:UOB655390 UXX655388:UXX655390 VHT655388:VHT655390 VRP655388:VRP655390 WBL655388:WBL655390 WLH655388:WLH655390 WVD655388:WVD655390 B720924:C720926 IR720924:IR720926 SN720924:SN720926 ACJ720924:ACJ720926 AMF720924:AMF720926 AWB720924:AWB720926 BFX720924:BFX720926 BPT720924:BPT720926 BZP720924:BZP720926 CJL720924:CJL720926 CTH720924:CTH720926 DDD720924:DDD720926 DMZ720924:DMZ720926 DWV720924:DWV720926 EGR720924:EGR720926 EQN720924:EQN720926 FAJ720924:FAJ720926 FKF720924:FKF720926 FUB720924:FUB720926 GDX720924:GDX720926 GNT720924:GNT720926 GXP720924:GXP720926 HHL720924:HHL720926 HRH720924:HRH720926 IBD720924:IBD720926 IKZ720924:IKZ720926 IUV720924:IUV720926 JER720924:JER720926 JON720924:JON720926 JYJ720924:JYJ720926 KIF720924:KIF720926 KSB720924:KSB720926 LBX720924:LBX720926 LLT720924:LLT720926 LVP720924:LVP720926 MFL720924:MFL720926 MPH720924:MPH720926 MZD720924:MZD720926 NIZ720924:NIZ720926 NSV720924:NSV720926 OCR720924:OCR720926 OMN720924:OMN720926 OWJ720924:OWJ720926 PGF720924:PGF720926 PQB720924:PQB720926 PZX720924:PZX720926 QJT720924:QJT720926 QTP720924:QTP720926 RDL720924:RDL720926 RNH720924:RNH720926 RXD720924:RXD720926 SGZ720924:SGZ720926 SQV720924:SQV720926 TAR720924:TAR720926 TKN720924:TKN720926 TUJ720924:TUJ720926 UEF720924:UEF720926 UOB720924:UOB720926 UXX720924:UXX720926 VHT720924:VHT720926 VRP720924:VRP720926 WBL720924:WBL720926 WLH720924:WLH720926 WVD720924:WVD720926 B786460:C786462 IR786460:IR786462 SN786460:SN786462 ACJ786460:ACJ786462 AMF786460:AMF786462 AWB786460:AWB786462 BFX786460:BFX786462 BPT786460:BPT786462 BZP786460:BZP786462 CJL786460:CJL786462 CTH786460:CTH786462 DDD786460:DDD786462 DMZ786460:DMZ786462 DWV786460:DWV786462 EGR786460:EGR786462 EQN786460:EQN786462 FAJ786460:FAJ786462 FKF786460:FKF786462 FUB786460:FUB786462 GDX786460:GDX786462 GNT786460:GNT786462 GXP786460:GXP786462 HHL786460:HHL786462 HRH786460:HRH786462 IBD786460:IBD786462 IKZ786460:IKZ786462 IUV786460:IUV786462 JER786460:JER786462 JON786460:JON786462 JYJ786460:JYJ786462 KIF786460:KIF786462 KSB786460:KSB786462 LBX786460:LBX786462 LLT786460:LLT786462 LVP786460:LVP786462 MFL786460:MFL786462 MPH786460:MPH786462 MZD786460:MZD786462 NIZ786460:NIZ786462 NSV786460:NSV786462 OCR786460:OCR786462 OMN786460:OMN786462 OWJ786460:OWJ786462 PGF786460:PGF786462 PQB786460:PQB786462 PZX786460:PZX786462 QJT786460:QJT786462 QTP786460:QTP786462 RDL786460:RDL786462 RNH786460:RNH786462 RXD786460:RXD786462 SGZ786460:SGZ786462 SQV786460:SQV786462 TAR786460:TAR786462 TKN786460:TKN786462 TUJ786460:TUJ786462 UEF786460:UEF786462 UOB786460:UOB786462 UXX786460:UXX786462 VHT786460:VHT786462 VRP786460:VRP786462 WBL786460:WBL786462 WLH786460:WLH786462 WVD786460:WVD786462 B851996:C851998 IR851996:IR851998 SN851996:SN851998 ACJ851996:ACJ851998 AMF851996:AMF851998 AWB851996:AWB851998 BFX851996:BFX851998 BPT851996:BPT851998 BZP851996:BZP851998 CJL851996:CJL851998 CTH851996:CTH851998 DDD851996:DDD851998 DMZ851996:DMZ851998 DWV851996:DWV851998 EGR851996:EGR851998 EQN851996:EQN851998 FAJ851996:FAJ851998 FKF851996:FKF851998 FUB851996:FUB851998 GDX851996:GDX851998 GNT851996:GNT851998 GXP851996:GXP851998 HHL851996:HHL851998 HRH851996:HRH851998 IBD851996:IBD851998 IKZ851996:IKZ851998 IUV851996:IUV851998 JER851996:JER851998 JON851996:JON851998 JYJ851996:JYJ851998 KIF851996:KIF851998 KSB851996:KSB851998 LBX851996:LBX851998 LLT851996:LLT851998 LVP851996:LVP851998 MFL851996:MFL851998 MPH851996:MPH851998 MZD851996:MZD851998 NIZ851996:NIZ851998 NSV851996:NSV851998 OCR851996:OCR851998 OMN851996:OMN851998 OWJ851996:OWJ851998 PGF851996:PGF851998 PQB851996:PQB851998 PZX851996:PZX851998 QJT851996:QJT851998 QTP851996:QTP851998 RDL851996:RDL851998 RNH851996:RNH851998 RXD851996:RXD851998 SGZ851996:SGZ851998 SQV851996:SQV851998 TAR851996:TAR851998 TKN851996:TKN851998 TUJ851996:TUJ851998 UEF851996:UEF851998 UOB851996:UOB851998 UXX851996:UXX851998 VHT851996:VHT851998 VRP851996:VRP851998 WBL851996:WBL851998 WLH851996:WLH851998 WVD851996:WVD851998 B917532:C917534 IR917532:IR917534 SN917532:SN917534 ACJ917532:ACJ917534 AMF917532:AMF917534 AWB917532:AWB917534 BFX917532:BFX917534 BPT917532:BPT917534 BZP917532:BZP917534 CJL917532:CJL917534 CTH917532:CTH917534 DDD917532:DDD917534 DMZ917532:DMZ917534 DWV917532:DWV917534 EGR917532:EGR917534 EQN917532:EQN917534 FAJ917532:FAJ917534 FKF917532:FKF917534 FUB917532:FUB917534 GDX917532:GDX917534 GNT917532:GNT917534 GXP917532:GXP917534 HHL917532:HHL917534 HRH917532:HRH917534 IBD917532:IBD917534 IKZ917532:IKZ917534 IUV917532:IUV917534 JER917532:JER917534 JON917532:JON917534 JYJ917532:JYJ917534 KIF917532:KIF917534 KSB917532:KSB917534 LBX917532:LBX917534 LLT917532:LLT917534 LVP917532:LVP917534 MFL917532:MFL917534 MPH917532:MPH917534 MZD917532:MZD917534 NIZ917532:NIZ917534 NSV917532:NSV917534 OCR917532:OCR917534 OMN917532:OMN917534 OWJ917532:OWJ917534 PGF917532:PGF917534 PQB917532:PQB917534 PZX917532:PZX917534 QJT917532:QJT917534 QTP917532:QTP917534 RDL917532:RDL917534 RNH917532:RNH917534 RXD917532:RXD917534 SGZ917532:SGZ917534 SQV917532:SQV917534 TAR917532:TAR917534 TKN917532:TKN917534 TUJ917532:TUJ917534 UEF917532:UEF917534 UOB917532:UOB917534 UXX917532:UXX917534 VHT917532:VHT917534 VRP917532:VRP917534 WBL917532:WBL917534 WLH917532:WLH917534 WVD917532:WVD917534 B983068:C983070 IR983068:IR983070 SN983068:SN983070 ACJ983068:ACJ983070 AMF983068:AMF983070 AWB983068:AWB983070 BFX983068:BFX983070 BPT983068:BPT983070 BZP983068:BZP983070 CJL983068:CJL983070 CTH983068:CTH983070 DDD983068:DDD983070 DMZ983068:DMZ983070 DWV983068:DWV983070 EGR983068:EGR983070 EQN983068:EQN983070 FAJ983068:FAJ983070 FKF983068:FKF983070 FUB983068:FUB983070 GDX983068:GDX983070 GNT983068:GNT983070 GXP983068:GXP983070 HHL983068:HHL983070 HRH983068:HRH983070 IBD983068:IBD983070 IKZ983068:IKZ983070 IUV983068:IUV983070 JER983068:JER983070 JON983068:JON983070 JYJ983068:JYJ983070 KIF983068:KIF983070 KSB983068:KSB983070 LBX983068:LBX983070 LLT983068:LLT983070 LVP983068:LVP983070 MFL983068:MFL983070 MPH983068:MPH983070 MZD983068:MZD983070 NIZ983068:NIZ983070 NSV983068:NSV983070 OCR983068:OCR983070 OMN983068:OMN983070 OWJ983068:OWJ983070 PGF983068:PGF983070 PQB983068:PQB983070 PZX983068:PZX983070 QJT983068:QJT983070 QTP983068:QTP983070 RDL983068:RDL983070 RNH983068:RNH983070 RXD983068:RXD983070 SGZ983068:SGZ983070 SQV983068:SQV983070 TAR983068:TAR983070 TKN983068:TKN983070 TUJ983068:TUJ983070 UEF983068:UEF983070 UOB983068:UOB983070 UXX983068:UXX983070 VHT983068:VHT983070 VRP983068:VRP983070 WVD38 WLH38 WBL38 VRP38 VHT38 UXX38 UOB38 UEF38 TUJ38 TKN38 TAR38 SQV38 SGZ38 RXD38 RNH38 RDL38 QTP38 QJT38 PZX38 PQB38 PGF38 OWJ38 OMN38 OCR38 NSV38 NIZ38 MZD38 MPH38 MFL38 LVP38 LLT38 LBX38 KSB38 KIF38 JYJ38 JON38 JER38 IUV38 IKZ38 IBD38 HRH38 HHL38 GXP38 GNT38 GDX38 FUB38 FKF38 FAJ38 EQN38 EGR38 DWV38 DMZ38 DDD38 CTH38 CJL38 BZP38 BPT38 BFX38 AWB38 AMF38 ACJ38 SN38 IR38 IR23:IR32 WVD23:WVD32 WLH23:WLH32 WBL23:WBL32 VRP23:VRP32 VHT23:VHT32 UXX23:UXX32 UOB23:UOB32 UEF23:UEF32 TUJ23:TUJ32 TKN23:TKN32 TAR23:TAR32 SQV23:SQV32 SGZ23:SGZ32 RXD23:RXD32 RNH23:RNH32 RDL23:RDL32 QTP23:QTP32 QJT23:QJT32 PZX23:PZX32 PQB23:PQB32 PGF23:PGF32 OWJ23:OWJ32 OMN23:OMN32 OCR23:OCR32 NSV23:NSV32 NIZ23:NIZ32 MZD23:MZD32 MPH23:MPH32 MFL23:MFL32 LVP23:LVP32 LLT23:LLT32 LBX23:LBX32 KSB23:KSB32 KIF23:KIF32 JYJ23:JYJ32 JON23:JON32 JER23:JER32 IUV23:IUV32 IKZ23:IKZ32 IBD23:IBD32 HRH23:HRH32 HHL23:HHL32 GXP23:GXP32 GNT23:GNT32 GDX23:GDX32 FUB23:FUB32 FKF23:FKF32 FAJ23:FAJ32 EQN23:EQN32 EGR23:EGR32 DWV23:DWV32 DMZ23:DMZ32 DDD23:DDD32 CTH23:CTH32 CJL23:CJL32 BZP23:BZP32 BPT23:BPT32 BFX23:BFX32 AWB23:AWB32 AMF23:AMF32 ACJ23:ACJ32 SN23:SN32" xr:uid="{38DE8625-E463-4CA4-95EC-A86BFE28797C}">
      <formula1>#REF!</formula1>
    </dataValidation>
  </dataValidations>
  <pageMargins left="0.7" right="0.7" top="0.75" bottom="0.75" header="0.3" footer="0.3"/>
  <pageSetup paperSize="9" scale="39" orientation="landscape" r:id="rId1"/>
  <colBreaks count="1" manualBreakCount="1">
    <brk id="30" max="1048575" man="1"/>
  </col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3636-5C74-4137-B9FC-1A44E000D41A}">
  <sheetPr>
    <tabColor rgb="FFFF0000"/>
  </sheetPr>
  <dimension ref="A1:N157"/>
  <sheetViews>
    <sheetView view="pageBreakPreview" topLeftCell="A43" zoomScale="60" zoomScaleNormal="96" workbookViewId="0">
      <selection activeCell="B23" sqref="B23:J23"/>
    </sheetView>
  </sheetViews>
  <sheetFormatPr defaultColWidth="9" defaultRowHeight="13.5"/>
  <cols>
    <col min="1" max="1" width="3.375" style="85" customWidth="1"/>
    <col min="2" max="2" width="27.25" style="85" customWidth="1"/>
    <col min="3" max="3" width="16" style="85" customWidth="1"/>
    <col min="4" max="4" width="14.875" style="85" customWidth="1"/>
    <col min="5" max="7" width="12.625" style="85" customWidth="1"/>
    <col min="8" max="8" width="17.25" style="85" customWidth="1"/>
    <col min="9" max="9" width="12.625" style="85" customWidth="1"/>
    <col min="10" max="10" width="31.75" style="85" customWidth="1"/>
    <col min="11" max="11" width="3.25" style="85" customWidth="1"/>
    <col min="12" max="12" width="10.25" style="85" customWidth="1"/>
    <col min="13" max="13" width="2.25" style="85" customWidth="1"/>
    <col min="14" max="16384" width="9" style="85"/>
  </cols>
  <sheetData>
    <row r="1" spans="1:10" ht="17.25">
      <c r="A1" s="299" t="s">
        <v>488</v>
      </c>
      <c r="B1" s="300"/>
    </row>
    <row r="2" spans="1:10" ht="24">
      <c r="B2" s="475" t="s">
        <v>310</v>
      </c>
      <c r="C2" s="475"/>
      <c r="D2" s="475"/>
      <c r="E2" s="475"/>
      <c r="F2" s="475"/>
      <c r="G2" s="475"/>
      <c r="H2" s="475"/>
      <c r="I2" s="475"/>
      <c r="J2" s="475"/>
    </row>
    <row r="3" spans="1:10" ht="9.75" customHeight="1">
      <c r="B3" s="242"/>
      <c r="C3" s="242"/>
      <c r="D3" s="242"/>
      <c r="E3" s="242"/>
      <c r="F3" s="242"/>
      <c r="G3" s="242"/>
      <c r="H3" s="242"/>
      <c r="I3" s="242"/>
      <c r="J3" s="242"/>
    </row>
    <row r="4" spans="1:10" ht="18.75">
      <c r="B4" s="243"/>
      <c r="C4" s="243"/>
      <c r="D4" s="243"/>
      <c r="E4" s="243"/>
      <c r="F4" s="243"/>
      <c r="G4" s="243"/>
      <c r="H4" s="244" t="s">
        <v>226</v>
      </c>
      <c r="I4" s="476" t="s">
        <v>418</v>
      </c>
      <c r="J4" s="476"/>
    </row>
    <row r="5" spans="1:10" ht="18.75">
      <c r="B5" s="243"/>
      <c r="C5" s="243"/>
      <c r="D5" s="243"/>
      <c r="E5" s="243"/>
      <c r="F5" s="243"/>
      <c r="G5" s="243"/>
      <c r="H5" s="244"/>
      <c r="I5" s="301"/>
      <c r="J5" s="301"/>
    </row>
    <row r="6" spans="1:10" ht="15" thickBot="1">
      <c r="B6" s="245" t="s">
        <v>153</v>
      </c>
    </row>
    <row r="7" spans="1:10" ht="17.25" customHeight="1">
      <c r="B7" s="302" t="s">
        <v>154</v>
      </c>
      <c r="C7" s="477" t="str">
        <f>'別紙3-2-3①「デジタル実績報告書」'!C6</f>
        <v xml:space="preserve"> カブシキガイシャ アサヤケ</v>
      </c>
      <c r="D7" s="478"/>
      <c r="E7" s="478"/>
      <c r="F7" s="478"/>
      <c r="G7" s="478"/>
      <c r="H7" s="478"/>
      <c r="I7" s="478"/>
      <c r="J7" s="479"/>
    </row>
    <row r="8" spans="1:10" ht="23.1" customHeight="1">
      <c r="B8" s="303" t="s">
        <v>4</v>
      </c>
      <c r="C8" s="472" t="str">
        <f>'別紙3-2-3①「デジタル実績報告書」'!C7</f>
        <v>　株式会社朝焼け</v>
      </c>
      <c r="D8" s="473"/>
      <c r="E8" s="473"/>
      <c r="F8" s="473"/>
      <c r="G8" s="473"/>
      <c r="H8" s="473"/>
      <c r="I8" s="473"/>
      <c r="J8" s="474"/>
    </row>
    <row r="9" spans="1:10" ht="17.25" customHeight="1">
      <c r="B9" s="304" t="s">
        <v>154</v>
      </c>
      <c r="C9" s="480" t="str">
        <f>'別紙3-2-3①「デジタル実績報告書」'!C8</f>
        <v xml:space="preserve">  ナカノジギョウショ</v>
      </c>
      <c r="D9" s="481"/>
      <c r="E9" s="481"/>
      <c r="F9" s="481"/>
      <c r="G9" s="481"/>
      <c r="H9" s="481"/>
      <c r="I9" s="481"/>
      <c r="J9" s="482"/>
    </row>
    <row r="10" spans="1:10" ht="23.1" customHeight="1">
      <c r="B10" s="303" t="s">
        <v>155</v>
      </c>
      <c r="C10" s="472" t="str">
        <f>'別紙3-2-3①「デジタル実績報告書」'!C9</f>
        <v>　　中野事業所</v>
      </c>
      <c r="D10" s="473"/>
      <c r="E10" s="473"/>
      <c r="F10" s="473"/>
      <c r="G10" s="473"/>
      <c r="H10" s="473"/>
      <c r="I10" s="473"/>
      <c r="J10" s="474"/>
    </row>
    <row r="11" spans="1:10" ht="23.1" customHeight="1">
      <c r="B11" s="486" t="s">
        <v>227</v>
      </c>
      <c r="C11" s="487"/>
      <c r="D11" s="487"/>
      <c r="E11" s="487"/>
      <c r="F11" s="487"/>
      <c r="G11" s="487"/>
      <c r="H11" s="487"/>
      <c r="I11" s="487"/>
      <c r="J11" s="488"/>
    </row>
    <row r="12" spans="1:10" ht="23.1" customHeight="1">
      <c r="B12" s="489" t="str">
        <f>'別紙3-2-3①「デジタル実績報告書」'!B11</f>
        <v>訪問介護</v>
      </c>
      <c r="C12" s="490"/>
      <c r="D12" s="490"/>
      <c r="E12" s="490"/>
      <c r="F12" s="490"/>
      <c r="G12" s="490"/>
      <c r="H12" s="490"/>
      <c r="I12" s="490"/>
      <c r="J12" s="491"/>
    </row>
    <row r="13" spans="1:10" ht="23.1" customHeight="1">
      <c r="B13" s="492" t="s">
        <v>358</v>
      </c>
      <c r="C13" s="493"/>
      <c r="D13" s="493"/>
      <c r="E13" s="493"/>
      <c r="F13" s="493"/>
      <c r="G13" s="493"/>
      <c r="H13" s="493"/>
      <c r="I13" s="493"/>
      <c r="J13" s="494"/>
    </row>
    <row r="14" spans="1:10" ht="23.1" customHeight="1">
      <c r="B14" s="495">
        <f>'別紙3-2-3①「デジタル実績報告書」'!B13</f>
        <v>4</v>
      </c>
      <c r="C14" s="496"/>
      <c r="D14" s="496"/>
      <c r="E14" s="496"/>
      <c r="F14" s="496"/>
      <c r="G14" s="496"/>
      <c r="H14" s="496"/>
      <c r="I14" s="496"/>
      <c r="J14" s="497"/>
    </row>
    <row r="15" spans="1:10" ht="23.1" customHeight="1" thickBot="1">
      <c r="B15" s="305" t="s">
        <v>419</v>
      </c>
      <c r="C15" s="498" t="s">
        <v>597</v>
      </c>
      <c r="D15" s="499"/>
      <c r="E15" s="499"/>
      <c r="F15" s="499"/>
      <c r="G15" s="499"/>
      <c r="H15" s="499"/>
      <c r="I15" s="499"/>
      <c r="J15" s="500"/>
    </row>
    <row r="16" spans="1:10" ht="22.5" customHeight="1">
      <c r="B16" s="306"/>
      <c r="C16" s="306"/>
      <c r="D16" s="306"/>
      <c r="E16" s="306"/>
      <c r="F16" s="306"/>
      <c r="G16" s="306"/>
      <c r="H16" s="306"/>
      <c r="I16" s="307"/>
      <c r="J16" s="307"/>
    </row>
    <row r="17" spans="2:10" ht="22.5" customHeight="1">
      <c r="B17" s="501" t="s">
        <v>420</v>
      </c>
      <c r="C17" s="501"/>
      <c r="D17" s="501"/>
      <c r="E17" s="501"/>
      <c r="F17" s="501"/>
      <c r="G17" s="501"/>
      <c r="H17" s="501"/>
      <c r="I17" s="501"/>
      <c r="J17" s="501"/>
    </row>
    <row r="18" spans="2:10" ht="22.5" customHeight="1">
      <c r="B18" s="306"/>
      <c r="C18" s="306"/>
      <c r="D18" s="306"/>
      <c r="E18" s="306"/>
      <c r="F18" s="307"/>
      <c r="G18" s="307"/>
      <c r="H18" s="307"/>
      <c r="I18" s="307"/>
      <c r="J18" s="307"/>
    </row>
    <row r="19" spans="2:10" ht="18.75" customHeight="1">
      <c r="B19" s="251" t="s">
        <v>421</v>
      </c>
      <c r="D19" s="308"/>
      <c r="E19" s="308"/>
      <c r="F19" s="308"/>
      <c r="G19" s="308"/>
      <c r="H19" s="308"/>
    </row>
    <row r="20" spans="2:10" ht="18.75" customHeight="1">
      <c r="B20" s="309" t="s">
        <v>163</v>
      </c>
      <c r="C20" s="502" t="s">
        <v>422</v>
      </c>
      <c r="D20" s="503"/>
      <c r="E20" s="503"/>
      <c r="F20" s="503"/>
      <c r="G20" s="504"/>
      <c r="H20" s="308"/>
    </row>
    <row r="21" spans="2:10" ht="18.75" customHeight="1">
      <c r="B21" s="310" t="s">
        <v>423</v>
      </c>
      <c r="C21" s="505" t="s">
        <v>560</v>
      </c>
      <c r="D21" s="506"/>
      <c r="E21" s="506"/>
      <c r="F21" s="506"/>
      <c r="G21" s="507"/>
      <c r="H21" s="308"/>
    </row>
    <row r="22" spans="2:10" ht="18.75" customHeight="1">
      <c r="B22" s="311" t="s">
        <v>424</v>
      </c>
      <c r="C22" s="483" t="s">
        <v>560</v>
      </c>
      <c r="D22" s="484"/>
      <c r="E22" s="484"/>
      <c r="F22" s="484"/>
      <c r="G22" s="485"/>
      <c r="H22" s="308"/>
    </row>
    <row r="23" spans="2:10" ht="18.75" customHeight="1">
      <c r="B23" s="312" t="s">
        <v>425</v>
      </c>
      <c r="C23" s="483" t="s">
        <v>560</v>
      </c>
      <c r="D23" s="484"/>
      <c r="E23" s="484"/>
      <c r="F23" s="484"/>
      <c r="G23" s="485"/>
      <c r="H23" s="308"/>
    </row>
    <row r="24" spans="2:10" ht="18.75" customHeight="1">
      <c r="B24" s="311" t="s">
        <v>426</v>
      </c>
      <c r="C24" s="483" t="s">
        <v>561</v>
      </c>
      <c r="D24" s="484"/>
      <c r="E24" s="484"/>
      <c r="F24" s="484"/>
      <c r="G24" s="485"/>
      <c r="H24" s="308"/>
    </row>
    <row r="25" spans="2:10" ht="18.75" customHeight="1">
      <c r="B25" s="313" t="s">
        <v>427</v>
      </c>
      <c r="C25" s="483" t="s">
        <v>560</v>
      </c>
      <c r="D25" s="484"/>
      <c r="E25" s="484"/>
      <c r="F25" s="484"/>
      <c r="G25" s="485"/>
      <c r="H25" s="308"/>
    </row>
    <row r="26" spans="2:10" ht="18.75" customHeight="1">
      <c r="B26" s="314" t="s">
        <v>428</v>
      </c>
      <c r="C26" s="508" t="s">
        <v>560</v>
      </c>
      <c r="D26" s="509"/>
      <c r="E26" s="509"/>
      <c r="F26" s="509"/>
      <c r="G26" s="510"/>
      <c r="H26" s="308"/>
    </row>
    <row r="27" spans="2:10" ht="18.75" customHeight="1">
      <c r="B27" s="315" t="s">
        <v>429</v>
      </c>
      <c r="C27" s="316"/>
      <c r="D27" s="316"/>
      <c r="E27" s="316"/>
      <c r="F27" s="316"/>
      <c r="G27" s="308"/>
      <c r="H27" s="308"/>
    </row>
    <row r="28" spans="2:10" ht="18.75" customHeight="1">
      <c r="B28" s="315" t="s">
        <v>430</v>
      </c>
      <c r="D28" s="308"/>
      <c r="E28" s="308"/>
      <c r="F28" s="308"/>
      <c r="G28" s="308"/>
      <c r="H28" s="308"/>
    </row>
    <row r="29" spans="2:10" ht="18.75" customHeight="1">
      <c r="B29" s="315" t="s">
        <v>431</v>
      </c>
      <c r="D29" s="308"/>
      <c r="E29" s="308"/>
      <c r="F29" s="308"/>
      <c r="G29" s="308"/>
      <c r="H29" s="308"/>
    </row>
    <row r="30" spans="2:10" ht="18.75" customHeight="1">
      <c r="B30" s="85" t="s">
        <v>432</v>
      </c>
      <c r="D30" s="308"/>
      <c r="E30" s="308"/>
      <c r="F30" s="308"/>
      <c r="G30" s="308"/>
      <c r="H30" s="308"/>
    </row>
    <row r="31" spans="2:10" ht="18.75" customHeight="1">
      <c r="D31" s="308"/>
      <c r="E31" s="308"/>
      <c r="F31" s="308"/>
      <c r="G31" s="308"/>
      <c r="H31" s="308"/>
    </row>
    <row r="32" spans="2:10" ht="18.75" customHeight="1">
      <c r="B32" s="251" t="s">
        <v>433</v>
      </c>
      <c r="D32" s="308"/>
      <c r="E32" s="308"/>
      <c r="F32" s="308"/>
      <c r="G32" s="308"/>
      <c r="H32" s="308"/>
    </row>
    <row r="33" spans="1:10" ht="18.75" customHeight="1">
      <c r="B33" s="511" t="s">
        <v>434</v>
      </c>
      <c r="C33" s="512"/>
      <c r="D33" s="317" t="s">
        <v>435</v>
      </c>
      <c r="E33" s="511" t="s">
        <v>436</v>
      </c>
      <c r="F33" s="513"/>
      <c r="G33" s="512"/>
      <c r="H33" s="318" t="s">
        <v>437</v>
      </c>
      <c r="I33" s="502" t="s">
        <v>438</v>
      </c>
      <c r="J33" s="504"/>
    </row>
    <row r="34" spans="1:10" ht="18.75" customHeight="1">
      <c r="B34" s="514" t="s">
        <v>563</v>
      </c>
      <c r="C34" s="515"/>
      <c r="D34" s="445" t="s">
        <v>562</v>
      </c>
      <c r="E34" s="516" t="s">
        <v>564</v>
      </c>
      <c r="F34" s="517"/>
      <c r="G34" s="518"/>
      <c r="H34" s="446">
        <v>1</v>
      </c>
      <c r="I34" s="519"/>
      <c r="J34" s="520"/>
    </row>
    <row r="35" spans="1:10" ht="18.75" customHeight="1">
      <c r="B35" s="521" t="s">
        <v>563</v>
      </c>
      <c r="C35" s="522"/>
      <c r="D35" s="447" t="s">
        <v>562</v>
      </c>
      <c r="E35" s="521" t="s">
        <v>565</v>
      </c>
      <c r="F35" s="523"/>
      <c r="G35" s="522"/>
      <c r="H35" s="448">
        <v>3</v>
      </c>
      <c r="I35" s="524"/>
      <c r="J35" s="525"/>
    </row>
    <row r="36" spans="1:10" ht="18.75" customHeight="1">
      <c r="B36" s="521"/>
      <c r="C36" s="522"/>
      <c r="D36" s="447"/>
      <c r="E36" s="521"/>
      <c r="F36" s="523"/>
      <c r="G36" s="522"/>
      <c r="H36" s="448"/>
      <c r="I36" s="524"/>
      <c r="J36" s="525"/>
    </row>
    <row r="37" spans="1:10" ht="18.75" customHeight="1">
      <c r="B37" s="521"/>
      <c r="C37" s="522"/>
      <c r="D37" s="447"/>
      <c r="E37" s="521"/>
      <c r="F37" s="523"/>
      <c r="G37" s="522"/>
      <c r="H37" s="448"/>
      <c r="I37" s="524"/>
      <c r="J37" s="525"/>
    </row>
    <row r="38" spans="1:10" ht="18.75" customHeight="1">
      <c r="B38" s="526"/>
      <c r="C38" s="527"/>
      <c r="D38" s="449"/>
      <c r="E38" s="444"/>
      <c r="F38" s="450"/>
      <c r="G38" s="451"/>
      <c r="H38" s="452"/>
      <c r="I38" s="528"/>
      <c r="J38" s="529"/>
    </row>
    <row r="39" spans="1:10" ht="18.75" customHeight="1">
      <c r="B39" s="85" t="s">
        <v>439</v>
      </c>
      <c r="D39" s="308"/>
      <c r="E39" s="308"/>
      <c r="F39" s="308"/>
      <c r="G39" s="308"/>
      <c r="H39" s="308"/>
    </row>
    <row r="40" spans="1:10" ht="18.75" customHeight="1">
      <c r="B40" s="85" t="s">
        <v>440</v>
      </c>
      <c r="D40" s="308"/>
      <c r="E40" s="308"/>
      <c r="F40" s="308"/>
      <c r="G40" s="308"/>
      <c r="H40" s="308"/>
    </row>
    <row r="41" spans="1:10" ht="18.75" customHeight="1">
      <c r="B41" s="85" t="s">
        <v>441</v>
      </c>
      <c r="D41" s="308"/>
      <c r="E41" s="308"/>
      <c r="F41" s="308"/>
      <c r="G41" s="308"/>
      <c r="H41" s="308"/>
    </row>
    <row r="42" spans="1:10" ht="18.75" customHeight="1">
      <c r="B42" s="85" t="s">
        <v>442</v>
      </c>
      <c r="D42" s="308"/>
      <c r="E42" s="308"/>
      <c r="F42" s="308"/>
      <c r="G42" s="308"/>
      <c r="H42" s="308"/>
    </row>
    <row r="43" spans="1:10" ht="18.75" customHeight="1">
      <c r="B43" s="85" t="s">
        <v>443</v>
      </c>
      <c r="D43" s="308"/>
      <c r="E43" s="308"/>
      <c r="F43" s="308"/>
      <c r="G43" s="308"/>
      <c r="H43" s="308"/>
    </row>
    <row r="44" spans="1:10" ht="18.75" customHeight="1">
      <c r="D44" s="308"/>
      <c r="E44" s="308"/>
      <c r="F44" s="308"/>
      <c r="G44" s="308"/>
      <c r="H44" s="308"/>
    </row>
    <row r="45" spans="1:10" ht="18.75" customHeight="1">
      <c r="B45" s="85" t="s">
        <v>444</v>
      </c>
      <c r="D45" s="308"/>
      <c r="E45" s="308"/>
      <c r="F45" s="308"/>
      <c r="G45" s="308"/>
      <c r="H45" s="308"/>
    </row>
    <row r="46" spans="1:10" ht="18.75" customHeight="1">
      <c r="B46" s="85" t="s">
        <v>445</v>
      </c>
      <c r="D46" s="308"/>
      <c r="E46" s="308"/>
      <c r="F46" s="308"/>
      <c r="G46" s="308"/>
      <c r="H46" s="308"/>
    </row>
    <row r="47" spans="1:10" ht="18.75" customHeight="1">
      <c r="B47" s="85" t="s">
        <v>446</v>
      </c>
      <c r="D47" s="308"/>
      <c r="E47" s="308"/>
      <c r="F47" s="308"/>
      <c r="G47" s="308"/>
      <c r="H47" s="308"/>
    </row>
    <row r="48" spans="1:10" ht="18.75" customHeight="1">
      <c r="A48" s="85" t="s">
        <v>447</v>
      </c>
      <c r="B48" s="85" t="s">
        <v>448</v>
      </c>
      <c r="D48" s="308"/>
      <c r="E48" s="308"/>
      <c r="F48" s="308"/>
      <c r="G48" s="308"/>
      <c r="H48" s="308"/>
    </row>
    <row r="49" spans="2:10" ht="18.75" customHeight="1">
      <c r="B49" s="85" t="s">
        <v>449</v>
      </c>
      <c r="D49" s="308"/>
      <c r="E49" s="308"/>
      <c r="F49" s="308"/>
      <c r="G49" s="308"/>
      <c r="H49" s="308"/>
    </row>
    <row r="50" spans="2:10" ht="18.75" customHeight="1">
      <c r="B50" s="85" t="s">
        <v>450</v>
      </c>
      <c r="D50" s="308"/>
      <c r="E50" s="308"/>
      <c r="F50" s="308"/>
      <c r="G50" s="308"/>
      <c r="H50" s="308"/>
    </row>
    <row r="51" spans="2:10" ht="18.75" customHeight="1">
      <c r="D51" s="308"/>
      <c r="E51" s="308"/>
      <c r="F51" s="308"/>
      <c r="G51" s="308"/>
      <c r="H51" s="308"/>
    </row>
    <row r="52" spans="2:10" ht="18.75" customHeight="1">
      <c r="D52" s="308"/>
      <c r="E52" s="308"/>
      <c r="F52" s="308"/>
      <c r="G52" s="308"/>
      <c r="H52" s="308"/>
    </row>
    <row r="53" spans="2:10" ht="18.75" customHeight="1">
      <c r="B53" s="251" t="s">
        <v>451</v>
      </c>
      <c r="D53" s="308"/>
      <c r="E53" s="308"/>
      <c r="F53" s="308"/>
      <c r="G53" s="308"/>
      <c r="H53" s="308"/>
    </row>
    <row r="54" spans="2:10" s="256" customFormat="1" ht="14.25">
      <c r="B54" s="251" t="s">
        <v>452</v>
      </c>
      <c r="C54" s="319"/>
    </row>
    <row r="55" spans="2:10" s="256" customFormat="1" ht="18.75" customHeight="1">
      <c r="B55" s="540" t="s">
        <v>163</v>
      </c>
      <c r="C55" s="542" t="s">
        <v>185</v>
      </c>
      <c r="D55" s="544" t="s">
        <v>165</v>
      </c>
      <c r="E55" s="545"/>
      <c r="F55" s="532" t="s">
        <v>186</v>
      </c>
      <c r="G55" s="532" t="s">
        <v>187</v>
      </c>
      <c r="H55" s="532" t="s">
        <v>453</v>
      </c>
      <c r="I55" s="534" t="s">
        <v>438</v>
      </c>
      <c r="J55" s="535"/>
    </row>
    <row r="56" spans="2:10" s="256" customFormat="1" ht="22.5">
      <c r="B56" s="541"/>
      <c r="C56" s="543"/>
      <c r="D56" s="320" t="s">
        <v>454</v>
      </c>
      <c r="E56" s="320" t="s">
        <v>189</v>
      </c>
      <c r="F56" s="533"/>
      <c r="G56" s="546"/>
      <c r="H56" s="533"/>
      <c r="I56" s="536"/>
      <c r="J56" s="537"/>
    </row>
    <row r="57" spans="2:10" s="256" customFormat="1">
      <c r="B57" s="453" t="s">
        <v>566</v>
      </c>
      <c r="C57" s="454">
        <v>4</v>
      </c>
      <c r="D57" s="455">
        <v>20</v>
      </c>
      <c r="E57" s="321">
        <f>D57*12</f>
        <v>240</v>
      </c>
      <c r="F57" s="460">
        <v>120</v>
      </c>
      <c r="G57" s="322">
        <f>E57*F57/60</f>
        <v>480</v>
      </c>
      <c r="H57" s="322">
        <f>G57/C57</f>
        <v>120</v>
      </c>
      <c r="I57" s="538"/>
      <c r="J57" s="539"/>
    </row>
    <row r="58" spans="2:10" s="256" customFormat="1">
      <c r="B58" s="447" t="s">
        <v>567</v>
      </c>
      <c r="C58" s="456">
        <v>4</v>
      </c>
      <c r="D58" s="457">
        <v>20</v>
      </c>
      <c r="E58" s="323">
        <f t="shared" ref="E58:E60" si="0">D58*12</f>
        <v>240</v>
      </c>
      <c r="F58" s="461">
        <v>40</v>
      </c>
      <c r="G58" s="324">
        <f>E58*F58/60</f>
        <v>160</v>
      </c>
      <c r="H58" s="324">
        <f>G58/C58</f>
        <v>40</v>
      </c>
      <c r="I58" s="530"/>
      <c r="J58" s="531"/>
    </row>
    <row r="59" spans="2:10" s="256" customFormat="1">
      <c r="B59" s="447" t="s">
        <v>568</v>
      </c>
      <c r="C59" s="456">
        <v>1</v>
      </c>
      <c r="D59" s="457">
        <v>5</v>
      </c>
      <c r="E59" s="323">
        <f>D59*12</f>
        <v>60</v>
      </c>
      <c r="F59" s="461">
        <v>300</v>
      </c>
      <c r="G59" s="325">
        <f>E59*F59/60</f>
        <v>300</v>
      </c>
      <c r="H59" s="325">
        <f>G59/C59</f>
        <v>300</v>
      </c>
      <c r="I59" s="530"/>
      <c r="J59" s="531"/>
    </row>
    <row r="60" spans="2:10" s="256" customFormat="1">
      <c r="B60" s="447" t="s">
        <v>569</v>
      </c>
      <c r="C60" s="458">
        <v>1</v>
      </c>
      <c r="D60" s="457">
        <v>5</v>
      </c>
      <c r="E60" s="323">
        <f t="shared" si="0"/>
        <v>60</v>
      </c>
      <c r="F60" s="461">
        <v>30</v>
      </c>
      <c r="G60" s="324">
        <f>E60*F60/60</f>
        <v>30</v>
      </c>
      <c r="H60" s="324">
        <f>G60/C60</f>
        <v>30</v>
      </c>
      <c r="I60" s="524" t="s">
        <v>571</v>
      </c>
      <c r="J60" s="525"/>
    </row>
    <row r="61" spans="2:10" s="256" customFormat="1">
      <c r="B61" s="459" t="s">
        <v>570</v>
      </c>
      <c r="C61" s="458">
        <v>1</v>
      </c>
      <c r="D61" s="457">
        <v>1</v>
      </c>
      <c r="E61" s="323">
        <f>D61*12</f>
        <v>12</v>
      </c>
      <c r="F61" s="461">
        <v>120</v>
      </c>
      <c r="G61" s="324">
        <f>E61*F61/60</f>
        <v>24</v>
      </c>
      <c r="H61" s="326">
        <f>G61/C61</f>
        <v>24</v>
      </c>
      <c r="I61" s="551"/>
      <c r="J61" s="552"/>
    </row>
    <row r="62" spans="2:10" s="256" customFormat="1">
      <c r="B62" s="327"/>
      <c r="C62" s="328"/>
      <c r="D62" s="329">
        <f>SUM(D57:D61)</f>
        <v>51</v>
      </c>
      <c r="E62" s="330">
        <f>SUM(E57:E61)</f>
        <v>612</v>
      </c>
      <c r="F62" s="331">
        <f>SUM(F57:F61)</f>
        <v>610</v>
      </c>
      <c r="G62" s="332">
        <f>SUM(G57:G61)</f>
        <v>994</v>
      </c>
      <c r="H62" s="333">
        <f>SUM(H57:H61)</f>
        <v>514</v>
      </c>
      <c r="I62" s="553"/>
      <c r="J62" s="554"/>
    </row>
    <row r="63" spans="2:10" s="256" customFormat="1">
      <c r="B63" s="550" t="s">
        <v>455</v>
      </c>
      <c r="C63" s="550"/>
      <c r="D63" s="550"/>
      <c r="E63" s="550"/>
      <c r="F63" s="550"/>
      <c r="G63" s="550"/>
      <c r="H63" s="550"/>
      <c r="I63" s="550"/>
      <c r="J63" s="550"/>
    </row>
    <row r="64" spans="2:10" s="256" customFormat="1">
      <c r="B64" s="550" t="s">
        <v>456</v>
      </c>
      <c r="C64" s="550"/>
      <c r="D64" s="550"/>
      <c r="E64" s="550"/>
      <c r="F64" s="550"/>
      <c r="G64" s="550"/>
      <c r="H64" s="550"/>
      <c r="I64" s="550"/>
      <c r="J64" s="550"/>
    </row>
    <row r="65" spans="2:10" s="256" customFormat="1">
      <c r="B65" s="334"/>
      <c r="C65" s="334"/>
      <c r="D65" s="335"/>
      <c r="E65" s="335"/>
      <c r="F65" s="336"/>
      <c r="G65" s="337"/>
      <c r="H65" s="337"/>
    </row>
    <row r="66" spans="2:10" s="256" customFormat="1">
      <c r="B66" s="547" t="s">
        <v>457</v>
      </c>
      <c r="C66" s="547"/>
      <c r="D66" s="547"/>
      <c r="E66" s="547"/>
      <c r="F66" s="547"/>
      <c r="G66" s="547"/>
      <c r="H66" s="547"/>
      <c r="I66" s="547"/>
      <c r="J66" s="547"/>
    </row>
    <row r="67" spans="2:10" s="256" customFormat="1">
      <c r="B67" s="547" t="s">
        <v>458</v>
      </c>
      <c r="C67" s="547"/>
      <c r="D67" s="338"/>
      <c r="E67" s="338"/>
      <c r="F67" s="339"/>
      <c r="G67" s="340"/>
      <c r="H67" s="340"/>
      <c r="I67" s="251"/>
      <c r="J67" s="251"/>
    </row>
    <row r="68" spans="2:10" s="256" customFormat="1" ht="72.75" customHeight="1">
      <c r="B68" s="548" t="s">
        <v>572</v>
      </c>
      <c r="C68" s="548"/>
      <c r="D68" s="548"/>
      <c r="E68" s="548"/>
      <c r="F68" s="548"/>
      <c r="G68" s="548"/>
      <c r="H68" s="548"/>
      <c r="I68" s="548"/>
      <c r="J68" s="548"/>
    </row>
    <row r="69" spans="2:10" s="256" customFormat="1">
      <c r="B69" s="549" t="s">
        <v>459</v>
      </c>
      <c r="C69" s="549"/>
      <c r="D69" s="549"/>
      <c r="E69" s="549"/>
      <c r="F69" s="549"/>
      <c r="G69" s="549"/>
      <c r="H69" s="549"/>
      <c r="I69" s="549"/>
      <c r="J69" s="549"/>
    </row>
    <row r="70" spans="2:10" s="256" customFormat="1" ht="72.75" customHeight="1">
      <c r="B70" s="548" t="s">
        <v>573</v>
      </c>
      <c r="C70" s="548"/>
      <c r="D70" s="548"/>
      <c r="E70" s="548"/>
      <c r="F70" s="548"/>
      <c r="G70" s="548"/>
      <c r="H70" s="548"/>
      <c r="I70" s="548"/>
      <c r="J70" s="548"/>
    </row>
    <row r="71" spans="2:10" s="256" customFormat="1">
      <c r="B71" s="550"/>
      <c r="C71" s="550"/>
      <c r="D71" s="335"/>
      <c r="E71" s="335"/>
      <c r="F71" s="336"/>
      <c r="G71" s="337"/>
      <c r="H71" s="337"/>
    </row>
    <row r="72" spans="2:10" s="256" customFormat="1">
      <c r="B72" s="251" t="s">
        <v>460</v>
      </c>
    </row>
    <row r="73" spans="2:10" s="256" customFormat="1" ht="18.75" customHeight="1">
      <c r="B73" s="540" t="s">
        <v>163</v>
      </c>
      <c r="C73" s="542" t="s">
        <v>185</v>
      </c>
      <c r="D73" s="544" t="s">
        <v>165</v>
      </c>
      <c r="E73" s="545"/>
      <c r="F73" s="532" t="s">
        <v>186</v>
      </c>
      <c r="G73" s="532" t="s">
        <v>187</v>
      </c>
      <c r="H73" s="532" t="s">
        <v>453</v>
      </c>
      <c r="I73" s="534" t="s">
        <v>438</v>
      </c>
      <c r="J73" s="535"/>
    </row>
    <row r="74" spans="2:10" s="256" customFormat="1" ht="22.5">
      <c r="B74" s="541"/>
      <c r="C74" s="543"/>
      <c r="D74" s="320" t="s">
        <v>454</v>
      </c>
      <c r="E74" s="320" t="s">
        <v>189</v>
      </c>
      <c r="F74" s="533"/>
      <c r="G74" s="546"/>
      <c r="H74" s="533"/>
      <c r="I74" s="536"/>
      <c r="J74" s="537"/>
    </row>
    <row r="75" spans="2:10" s="256" customFormat="1">
      <c r="B75" s="453" t="s">
        <v>566</v>
      </c>
      <c r="C75" s="454">
        <v>4</v>
      </c>
      <c r="D75" s="455">
        <v>20</v>
      </c>
      <c r="E75" s="321">
        <f>D75*12</f>
        <v>240</v>
      </c>
      <c r="F75" s="460">
        <v>40</v>
      </c>
      <c r="G75" s="322">
        <f>E75*F75/60</f>
        <v>160</v>
      </c>
      <c r="H75" s="322">
        <f>G75/C75</f>
        <v>40</v>
      </c>
      <c r="I75" s="538"/>
      <c r="J75" s="539"/>
    </row>
    <row r="76" spans="2:10" s="256" customFormat="1">
      <c r="B76" s="447" t="s">
        <v>567</v>
      </c>
      <c r="C76" s="456">
        <v>4</v>
      </c>
      <c r="D76" s="457">
        <v>20</v>
      </c>
      <c r="E76" s="323">
        <f t="shared" ref="E76" si="1">D76*12</f>
        <v>240</v>
      </c>
      <c r="F76" s="461">
        <v>30</v>
      </c>
      <c r="G76" s="324">
        <f>E76*F76/60</f>
        <v>120</v>
      </c>
      <c r="H76" s="324">
        <f>G76/C76</f>
        <v>30</v>
      </c>
      <c r="I76" s="530"/>
      <c r="J76" s="531"/>
    </row>
    <row r="77" spans="2:10" s="256" customFormat="1">
      <c r="B77" s="447" t="s">
        <v>568</v>
      </c>
      <c r="C77" s="456">
        <v>1</v>
      </c>
      <c r="D77" s="457">
        <v>5</v>
      </c>
      <c r="E77" s="323">
        <f>D77*12</f>
        <v>60</v>
      </c>
      <c r="F77" s="461">
        <v>200</v>
      </c>
      <c r="G77" s="325">
        <f>E77*F77/60</f>
        <v>200</v>
      </c>
      <c r="H77" s="325">
        <f>G77/C77</f>
        <v>200</v>
      </c>
      <c r="I77" s="530"/>
      <c r="J77" s="531"/>
    </row>
    <row r="78" spans="2:10" s="256" customFormat="1">
      <c r="B78" s="447" t="s">
        <v>569</v>
      </c>
      <c r="C78" s="458">
        <v>1</v>
      </c>
      <c r="D78" s="457">
        <v>5</v>
      </c>
      <c r="E78" s="323">
        <f t="shared" ref="E78" si="2">D78*12</f>
        <v>60</v>
      </c>
      <c r="F78" s="461">
        <v>30</v>
      </c>
      <c r="G78" s="324">
        <f>E78*F78/60</f>
        <v>30</v>
      </c>
      <c r="H78" s="324">
        <f>G78/C78</f>
        <v>30</v>
      </c>
      <c r="I78" s="530"/>
      <c r="J78" s="531"/>
    </row>
    <row r="79" spans="2:10" s="256" customFormat="1">
      <c r="B79" s="459" t="s">
        <v>570</v>
      </c>
      <c r="C79" s="458">
        <v>1</v>
      </c>
      <c r="D79" s="457">
        <v>1</v>
      </c>
      <c r="E79" s="323">
        <f>D79*12</f>
        <v>12</v>
      </c>
      <c r="F79" s="461">
        <v>100</v>
      </c>
      <c r="G79" s="324">
        <f>E79*F79/60</f>
        <v>20</v>
      </c>
      <c r="H79" s="326">
        <f>G79/C79</f>
        <v>20</v>
      </c>
      <c r="I79" s="530"/>
      <c r="J79" s="531"/>
    </row>
    <row r="80" spans="2:10" s="256" customFormat="1">
      <c r="B80" s="327"/>
      <c r="C80" s="328"/>
      <c r="D80" s="329">
        <f>SUM(D75:D79)</f>
        <v>51</v>
      </c>
      <c r="E80" s="330">
        <f>SUM(E75:E79)</f>
        <v>612</v>
      </c>
      <c r="F80" s="331">
        <f>SUM(F75:F79)</f>
        <v>400</v>
      </c>
      <c r="G80" s="332">
        <f>SUM(G75:G79)</f>
        <v>530</v>
      </c>
      <c r="H80" s="333">
        <f>SUM(H75:H79)</f>
        <v>320</v>
      </c>
      <c r="I80" s="553"/>
      <c r="J80" s="554"/>
    </row>
    <row r="81" spans="2:10" s="256" customFormat="1">
      <c r="B81" s="550" t="s">
        <v>455</v>
      </c>
      <c r="C81" s="550"/>
      <c r="D81" s="550"/>
      <c r="E81" s="550"/>
      <c r="F81" s="550"/>
      <c r="G81" s="550"/>
      <c r="H81" s="550"/>
      <c r="I81" s="550"/>
      <c r="J81" s="550"/>
    </row>
    <row r="82" spans="2:10" s="256" customFormat="1">
      <c r="B82" s="550" t="s">
        <v>456</v>
      </c>
      <c r="C82" s="550"/>
      <c r="D82" s="550"/>
      <c r="E82" s="550"/>
      <c r="F82" s="550"/>
      <c r="G82" s="550"/>
      <c r="H82" s="550"/>
      <c r="I82" s="550"/>
      <c r="J82" s="550"/>
    </row>
    <row r="83" spans="2:10" s="256" customFormat="1">
      <c r="B83" s="334"/>
      <c r="C83" s="334"/>
      <c r="D83" s="335"/>
      <c r="E83" s="335"/>
      <c r="F83" s="336"/>
      <c r="G83" s="337"/>
      <c r="H83" s="337"/>
    </row>
    <row r="84" spans="2:10" s="256" customFormat="1">
      <c r="B84" s="547" t="s">
        <v>554</v>
      </c>
      <c r="C84" s="547"/>
      <c r="D84" s="547"/>
      <c r="E84" s="547"/>
      <c r="F84" s="547"/>
      <c r="G84" s="547"/>
      <c r="H84" s="547"/>
      <c r="I84" s="547"/>
      <c r="J84" s="547"/>
    </row>
    <row r="85" spans="2:10" s="256" customFormat="1">
      <c r="B85" s="547" t="s">
        <v>458</v>
      </c>
      <c r="C85" s="547"/>
      <c r="D85" s="338"/>
      <c r="E85" s="338"/>
      <c r="F85" s="339"/>
      <c r="G85" s="340"/>
      <c r="H85" s="340"/>
      <c r="I85" s="251"/>
      <c r="J85" s="251"/>
    </row>
    <row r="86" spans="2:10" s="256" customFormat="1" ht="72.75" customHeight="1">
      <c r="B86" s="548" t="s">
        <v>574</v>
      </c>
      <c r="C86" s="548"/>
      <c r="D86" s="548"/>
      <c r="E86" s="548"/>
      <c r="F86" s="548"/>
      <c r="G86" s="548"/>
      <c r="H86" s="548"/>
      <c r="I86" s="548"/>
      <c r="J86" s="548"/>
    </row>
    <row r="87" spans="2:10" s="256" customFormat="1">
      <c r="B87" s="549" t="s">
        <v>459</v>
      </c>
      <c r="C87" s="549"/>
      <c r="D87" s="549"/>
      <c r="E87" s="549"/>
      <c r="F87" s="549"/>
      <c r="G87" s="549"/>
      <c r="H87" s="549"/>
      <c r="I87" s="549"/>
      <c r="J87" s="549"/>
    </row>
    <row r="88" spans="2:10" s="256" customFormat="1" ht="72.75" customHeight="1">
      <c r="B88" s="548" t="s">
        <v>575</v>
      </c>
      <c r="C88" s="548"/>
      <c r="D88" s="548"/>
      <c r="E88" s="548"/>
      <c r="F88" s="548"/>
      <c r="G88" s="548"/>
      <c r="H88" s="548"/>
      <c r="I88" s="548"/>
      <c r="J88" s="548"/>
    </row>
    <row r="89" spans="2:10" s="256" customFormat="1">
      <c r="C89" s="341"/>
    </row>
    <row r="90" spans="2:10" s="256" customFormat="1">
      <c r="B90" s="258" t="s">
        <v>461</v>
      </c>
    </row>
    <row r="91" spans="2:10" s="256" customFormat="1">
      <c r="C91" s="342">
        <f>($G$62-$G$80)/$G$62</f>
        <v>0.46680080482897385</v>
      </c>
    </row>
    <row r="92" spans="2:10" s="256" customFormat="1">
      <c r="C92" s="341"/>
    </row>
    <row r="93" spans="2:10" s="256" customFormat="1">
      <c r="C93" s="341"/>
    </row>
    <row r="94" spans="2:10" s="256" customFormat="1">
      <c r="B94" s="251" t="s">
        <v>462</v>
      </c>
      <c r="C94" s="341"/>
    </row>
    <row r="95" spans="2:10" s="256" customFormat="1" ht="9" customHeight="1">
      <c r="C95" s="341"/>
    </row>
    <row r="96" spans="2:10" s="256" customFormat="1">
      <c r="B96" s="251" t="s">
        <v>463</v>
      </c>
    </row>
    <row r="97" spans="2:4" s="256" customFormat="1" ht="18.75" customHeight="1">
      <c r="B97" s="555" t="s">
        <v>190</v>
      </c>
      <c r="C97" s="557" t="s">
        <v>191</v>
      </c>
      <c r="D97" s="558"/>
    </row>
    <row r="98" spans="2:4" s="256" customFormat="1" ht="22.5">
      <c r="B98" s="556"/>
      <c r="C98" s="343" t="s">
        <v>188</v>
      </c>
      <c r="D98" s="344" t="s">
        <v>192</v>
      </c>
    </row>
    <row r="99" spans="2:4" s="256" customFormat="1">
      <c r="B99" s="462"/>
      <c r="C99" s="463"/>
      <c r="D99" s="345">
        <f>C99*12</f>
        <v>0</v>
      </c>
    </row>
    <row r="100" spans="2:4" s="256" customFormat="1">
      <c r="B100" s="464"/>
      <c r="C100" s="465"/>
      <c r="D100" s="346">
        <f>C100*12</f>
        <v>0</v>
      </c>
    </row>
    <row r="101" spans="2:4" s="256" customFormat="1">
      <c r="B101" s="464"/>
      <c r="C101" s="465"/>
      <c r="D101" s="346">
        <f>C101*12</f>
        <v>0</v>
      </c>
    </row>
    <row r="102" spans="2:4" s="256" customFormat="1">
      <c r="B102" s="347"/>
      <c r="C102" s="348">
        <f>SUM(C99:C101)</f>
        <v>0</v>
      </c>
      <c r="D102" s="349">
        <f>SUM(D99:D101)</f>
        <v>0</v>
      </c>
    </row>
    <row r="103" spans="2:4" s="256" customFormat="1">
      <c r="B103" s="350"/>
      <c r="C103" s="350"/>
      <c r="D103" s="350"/>
    </row>
    <row r="104" spans="2:4" s="256" customFormat="1">
      <c r="B104" s="251" t="s">
        <v>464</v>
      </c>
    </row>
    <row r="105" spans="2:4" s="256" customFormat="1" ht="18.75" customHeight="1">
      <c r="B105" s="555" t="s">
        <v>190</v>
      </c>
      <c r="C105" s="557" t="s">
        <v>191</v>
      </c>
      <c r="D105" s="558"/>
    </row>
    <row r="106" spans="2:4" s="256" customFormat="1" ht="22.5">
      <c r="B106" s="556"/>
      <c r="C106" s="343" t="s">
        <v>188</v>
      </c>
      <c r="D106" s="344" t="s">
        <v>192</v>
      </c>
    </row>
    <row r="107" spans="2:4" s="256" customFormat="1">
      <c r="B107" s="462"/>
      <c r="C107" s="463"/>
      <c r="D107" s="345">
        <f>C107*12</f>
        <v>0</v>
      </c>
    </row>
    <row r="108" spans="2:4" s="256" customFormat="1">
      <c r="B108" s="464"/>
      <c r="C108" s="465"/>
      <c r="D108" s="346">
        <f>C108*12</f>
        <v>0</v>
      </c>
    </row>
    <row r="109" spans="2:4" s="256" customFormat="1">
      <c r="B109" s="464"/>
      <c r="C109" s="465"/>
      <c r="D109" s="346">
        <f>C109*12</f>
        <v>0</v>
      </c>
    </row>
    <row r="110" spans="2:4" s="256" customFormat="1">
      <c r="B110" s="347"/>
      <c r="C110" s="348">
        <f>SUM(C107:C109)</f>
        <v>0</v>
      </c>
      <c r="D110" s="349">
        <f>SUM(D107:D109)</f>
        <v>0</v>
      </c>
    </row>
    <row r="111" spans="2:4" s="256" customFormat="1"/>
    <row r="112" spans="2:4" s="256" customFormat="1">
      <c r="B112" s="258" t="s">
        <v>465</v>
      </c>
    </row>
    <row r="113" spans="2:14" s="256" customFormat="1">
      <c r="C113" s="342" t="e">
        <f>($D$102-$D$110)/D102</f>
        <v>#DIV/0!</v>
      </c>
    </row>
    <row r="114" spans="2:14" s="256" customFormat="1"/>
    <row r="115" spans="2:14" s="256" customFormat="1">
      <c r="B115" s="85" t="s">
        <v>466</v>
      </c>
    </row>
    <row r="116" spans="2:14" s="256" customFormat="1">
      <c r="B116" s="85" t="s">
        <v>467</v>
      </c>
    </row>
    <row r="117" spans="2:14" s="256" customFormat="1" ht="72.75" customHeight="1">
      <c r="B117" s="548" t="s">
        <v>576</v>
      </c>
      <c r="C117" s="548"/>
      <c r="D117" s="548"/>
      <c r="E117" s="548"/>
      <c r="F117" s="548"/>
      <c r="G117" s="548"/>
      <c r="H117" s="548"/>
      <c r="I117" s="548"/>
      <c r="J117" s="548"/>
    </row>
    <row r="118" spans="2:14" s="256" customFormat="1">
      <c r="B118" s="85" t="s">
        <v>468</v>
      </c>
    </row>
    <row r="119" spans="2:14" s="256" customFormat="1">
      <c r="B119" s="85" t="s">
        <v>469</v>
      </c>
    </row>
    <row r="120" spans="2:14" s="256" customFormat="1">
      <c r="B120" s="85"/>
    </row>
    <row r="121" spans="2:14">
      <c r="B121" s="85" t="s">
        <v>470</v>
      </c>
    </row>
    <row r="122" spans="2:14">
      <c r="B122" s="562" t="s">
        <v>471</v>
      </c>
      <c r="C122" s="562"/>
      <c r="D122" s="562"/>
      <c r="E122" s="562"/>
      <c r="F122" s="83"/>
      <c r="G122" s="562" t="s">
        <v>472</v>
      </c>
      <c r="H122" s="562"/>
      <c r="I122" s="562"/>
      <c r="J122" s="562"/>
    </row>
    <row r="123" spans="2:14">
      <c r="B123" s="563" t="s">
        <v>473</v>
      </c>
      <c r="C123" s="563"/>
      <c r="D123" s="563"/>
      <c r="E123" s="563"/>
      <c r="F123"/>
      <c r="G123" s="564" t="s">
        <v>474</v>
      </c>
      <c r="H123" s="565"/>
      <c r="I123" s="565"/>
      <c r="J123" s="566"/>
      <c r="L123" s="351" t="b">
        <v>0</v>
      </c>
      <c r="N123" s="351" t="b">
        <v>0</v>
      </c>
    </row>
    <row r="124" spans="2:14">
      <c r="B124" s="563"/>
      <c r="C124" s="563"/>
      <c r="D124" s="563"/>
      <c r="E124" s="563"/>
      <c r="F124"/>
      <c r="G124" s="567"/>
      <c r="H124" s="568"/>
      <c r="I124" s="568"/>
      <c r="J124" s="569"/>
      <c r="L124" s="351" t="b">
        <v>1</v>
      </c>
      <c r="N124" s="351" t="b">
        <v>0</v>
      </c>
    </row>
    <row r="125" spans="2:14">
      <c r="B125" s="563"/>
      <c r="C125" s="563"/>
      <c r="D125" s="563"/>
      <c r="E125" s="563"/>
      <c r="F125"/>
      <c r="G125" s="567"/>
      <c r="H125" s="568"/>
      <c r="I125" s="568"/>
      <c r="J125" s="569"/>
      <c r="L125" s="351" t="b">
        <v>0</v>
      </c>
      <c r="N125" s="351" t="b">
        <v>0</v>
      </c>
    </row>
    <row r="126" spans="2:14">
      <c r="B126" s="563"/>
      <c r="C126" s="563"/>
      <c r="D126" s="563"/>
      <c r="E126" s="563"/>
      <c r="F126"/>
      <c r="G126" s="567"/>
      <c r="H126" s="568"/>
      <c r="I126" s="568"/>
      <c r="J126" s="569"/>
      <c r="L126" s="351" t="b">
        <v>1</v>
      </c>
      <c r="N126" s="351" t="b">
        <v>0</v>
      </c>
    </row>
    <row r="127" spans="2:14">
      <c r="B127" s="563"/>
      <c r="C127" s="563"/>
      <c r="D127" s="563"/>
      <c r="E127" s="563"/>
      <c r="F127"/>
      <c r="G127" s="567"/>
      <c r="H127" s="568"/>
      <c r="I127" s="568"/>
      <c r="J127" s="569"/>
      <c r="L127" s="351" t="b">
        <v>0</v>
      </c>
      <c r="N127" s="351" t="b">
        <v>0</v>
      </c>
    </row>
    <row r="128" spans="2:14">
      <c r="B128" s="563"/>
      <c r="C128" s="563"/>
      <c r="D128" s="563"/>
      <c r="E128" s="563"/>
      <c r="F128"/>
      <c r="G128" s="567"/>
      <c r="H128" s="568"/>
      <c r="I128" s="568"/>
      <c r="J128" s="569"/>
      <c r="L128" s="351" t="b">
        <v>0</v>
      </c>
      <c r="N128" s="351" t="b">
        <v>0</v>
      </c>
    </row>
    <row r="129" spans="2:14">
      <c r="B129" s="563"/>
      <c r="C129" s="563"/>
      <c r="D129" s="563"/>
      <c r="E129" s="563"/>
      <c r="F129"/>
      <c r="G129" s="570"/>
      <c r="H129" s="571"/>
      <c r="I129" s="571"/>
      <c r="J129" s="572"/>
      <c r="N129" s="351" t="b">
        <v>0</v>
      </c>
    </row>
    <row r="130" spans="2:14">
      <c r="B130" s="573" t="s">
        <v>475</v>
      </c>
      <c r="C130" s="574"/>
      <c r="D130" s="574"/>
      <c r="E130" s="574"/>
      <c r="F130" s="86"/>
      <c r="G130" s="573" t="s">
        <v>475</v>
      </c>
      <c r="H130" s="574"/>
      <c r="I130" s="574"/>
      <c r="J130" s="574"/>
    </row>
    <row r="131" spans="2:14">
      <c r="B131" s="575"/>
      <c r="C131" s="576"/>
      <c r="D131" s="576"/>
      <c r="E131" s="577"/>
      <c r="F131" s="86"/>
      <c r="G131" s="575"/>
      <c r="H131" s="576"/>
      <c r="I131" s="576"/>
      <c r="J131" s="577"/>
    </row>
    <row r="132" spans="2:14">
      <c r="B132" s="578"/>
      <c r="C132" s="579"/>
      <c r="D132" s="579"/>
      <c r="E132" s="580"/>
      <c r="F132" s="86"/>
      <c r="G132" s="578"/>
      <c r="H132" s="579"/>
      <c r="I132" s="579"/>
      <c r="J132" s="580"/>
    </row>
    <row r="133" spans="2:14">
      <c r="B133" s="352"/>
      <c r="C133" s="353"/>
      <c r="D133" s="353"/>
      <c r="E133" s="353"/>
      <c r="F133" s="86"/>
      <c r="G133" s="352"/>
      <c r="H133" s="353"/>
      <c r="I133" s="353"/>
      <c r="J133" s="353"/>
    </row>
    <row r="134" spans="2:14" s="256" customFormat="1">
      <c r="B134" s="85" t="s">
        <v>476</v>
      </c>
    </row>
    <row r="135" spans="2:14" s="256" customFormat="1" ht="72.75" customHeight="1">
      <c r="B135" s="548" t="s">
        <v>577</v>
      </c>
      <c r="C135" s="548"/>
      <c r="D135" s="548"/>
      <c r="E135" s="548"/>
      <c r="F135" s="548"/>
      <c r="G135" s="548"/>
      <c r="H135" s="548"/>
      <c r="I135" s="548"/>
      <c r="J135" s="548"/>
    </row>
    <row r="136" spans="2:14" s="256" customFormat="1">
      <c r="B136" s="85" t="s">
        <v>477</v>
      </c>
    </row>
    <row r="137" spans="2:14" s="256" customFormat="1">
      <c r="B137" s="85" t="s">
        <v>478</v>
      </c>
    </row>
    <row r="138" spans="2:14">
      <c r="B138" s="352"/>
      <c r="C138" s="353"/>
      <c r="D138" s="353"/>
      <c r="E138" s="353"/>
      <c r="F138" s="86"/>
      <c r="G138" s="352"/>
      <c r="H138" s="353"/>
      <c r="I138" s="353"/>
      <c r="J138" s="353"/>
    </row>
    <row r="139" spans="2:14" s="256" customFormat="1">
      <c r="B139" s="85" t="s">
        <v>479</v>
      </c>
    </row>
    <row r="140" spans="2:14" s="256" customFormat="1" ht="72.75" customHeight="1">
      <c r="B140" s="548" t="s">
        <v>578</v>
      </c>
      <c r="C140" s="548"/>
      <c r="D140" s="548"/>
      <c r="E140" s="548"/>
      <c r="F140" s="548"/>
      <c r="G140" s="548"/>
      <c r="H140" s="548"/>
      <c r="I140" s="548"/>
      <c r="J140" s="548"/>
    </row>
    <row r="141" spans="2:14" s="256" customFormat="1">
      <c r="B141" s="85" t="s">
        <v>480</v>
      </c>
    </row>
    <row r="142" spans="2:14">
      <c r="B142" s="352"/>
      <c r="C142" s="353"/>
      <c r="D142" s="353"/>
      <c r="E142" s="353"/>
      <c r="F142" s="86"/>
      <c r="G142" s="352"/>
      <c r="H142" s="353"/>
      <c r="I142" s="353"/>
      <c r="J142" s="353"/>
    </row>
    <row r="143" spans="2:14">
      <c r="B143" s="85" t="s">
        <v>481</v>
      </c>
      <c r="G143" s="85" t="s">
        <v>482</v>
      </c>
    </row>
    <row r="144" spans="2:14">
      <c r="B144" s="581" t="s">
        <v>483</v>
      </c>
      <c r="C144" s="581"/>
      <c r="D144" s="466" t="s">
        <v>579</v>
      </c>
    </row>
    <row r="145" spans="2:10" ht="9.75" customHeight="1">
      <c r="D145" s="316"/>
    </row>
    <row r="146" spans="2:10">
      <c r="B146" s="85" t="s">
        <v>484</v>
      </c>
      <c r="D146" s="316"/>
    </row>
    <row r="147" spans="2:10" ht="11.25" customHeight="1">
      <c r="D147" s="316"/>
    </row>
    <row r="148" spans="2:10">
      <c r="B148" s="559" t="s">
        <v>485</v>
      </c>
      <c r="C148" s="560"/>
      <c r="D148" s="561"/>
      <c r="E148" s="467"/>
    </row>
    <row r="149" spans="2:10">
      <c r="B149" s="559" t="s">
        <v>288</v>
      </c>
      <c r="C149" s="560"/>
      <c r="D149" s="561"/>
      <c r="E149" s="466"/>
    </row>
    <row r="150" spans="2:10">
      <c r="B150" s="559" t="s">
        <v>289</v>
      </c>
      <c r="C150" s="560"/>
      <c r="D150" s="561"/>
      <c r="E150" s="466"/>
    </row>
    <row r="151" spans="2:10">
      <c r="B151" s="559" t="s">
        <v>290</v>
      </c>
      <c r="C151" s="560"/>
      <c r="D151" s="561"/>
      <c r="E151" s="466"/>
    </row>
    <row r="153" spans="2:10">
      <c r="B153" s="85" t="s">
        <v>486</v>
      </c>
    </row>
    <row r="154" spans="2:10" ht="72.75" customHeight="1">
      <c r="B154" s="582" t="s">
        <v>580</v>
      </c>
      <c r="C154" s="582"/>
      <c r="D154" s="582"/>
      <c r="E154" s="582"/>
      <c r="F154" s="582"/>
      <c r="G154" s="582"/>
      <c r="H154" s="582"/>
      <c r="I154" s="582"/>
      <c r="J154" s="582"/>
    </row>
    <row r="156" spans="2:10">
      <c r="B156" s="85" t="s">
        <v>487</v>
      </c>
    </row>
    <row r="157" spans="2:10" ht="72.75" customHeight="1">
      <c r="B157" s="582" t="s">
        <v>581</v>
      </c>
      <c r="C157" s="582"/>
      <c r="D157" s="582"/>
      <c r="E157" s="582"/>
      <c r="F157" s="582"/>
      <c r="G157" s="582"/>
      <c r="H157" s="582"/>
      <c r="I157" s="582"/>
      <c r="J157" s="582"/>
    </row>
  </sheetData>
  <mergeCells count="99">
    <mergeCell ref="B149:D149"/>
    <mergeCell ref="B150:D150"/>
    <mergeCell ref="B151:D151"/>
    <mergeCell ref="B154:J154"/>
    <mergeCell ref="B157:J157"/>
    <mergeCell ref="B148:D148"/>
    <mergeCell ref="B117:J117"/>
    <mergeCell ref="B122:E122"/>
    <mergeCell ref="G122:J122"/>
    <mergeCell ref="B123:E129"/>
    <mergeCell ref="G123:J129"/>
    <mergeCell ref="B130:E130"/>
    <mergeCell ref="G130:J130"/>
    <mergeCell ref="B131:E132"/>
    <mergeCell ref="G131:J132"/>
    <mergeCell ref="B135:J135"/>
    <mergeCell ref="B140:J140"/>
    <mergeCell ref="B144:C144"/>
    <mergeCell ref="B87:J87"/>
    <mergeCell ref="B88:J88"/>
    <mergeCell ref="B97:B98"/>
    <mergeCell ref="C97:D97"/>
    <mergeCell ref="B105:B106"/>
    <mergeCell ref="C105:D105"/>
    <mergeCell ref="B86:J86"/>
    <mergeCell ref="I73:J74"/>
    <mergeCell ref="I75:J75"/>
    <mergeCell ref="I76:J76"/>
    <mergeCell ref="I77:J77"/>
    <mergeCell ref="I78:J78"/>
    <mergeCell ref="I79:J79"/>
    <mergeCell ref="I80:J80"/>
    <mergeCell ref="B81:J81"/>
    <mergeCell ref="B82:J82"/>
    <mergeCell ref="B84:J84"/>
    <mergeCell ref="B85:C85"/>
    <mergeCell ref="B73:B74"/>
    <mergeCell ref="C73:C74"/>
    <mergeCell ref="D73:E73"/>
    <mergeCell ref="F73:F74"/>
    <mergeCell ref="I61:J61"/>
    <mergeCell ref="I62:J62"/>
    <mergeCell ref="B63:J63"/>
    <mergeCell ref="B64:J64"/>
    <mergeCell ref="I60:J60"/>
    <mergeCell ref="G73:G74"/>
    <mergeCell ref="B66:J66"/>
    <mergeCell ref="B68:J68"/>
    <mergeCell ref="B69:J69"/>
    <mergeCell ref="B70:J70"/>
    <mergeCell ref="B71:C71"/>
    <mergeCell ref="B67:C67"/>
    <mergeCell ref="H73:H74"/>
    <mergeCell ref="E37:G37"/>
    <mergeCell ref="I37:J37"/>
    <mergeCell ref="B38:C38"/>
    <mergeCell ref="I38:J38"/>
    <mergeCell ref="I59:J59"/>
    <mergeCell ref="H55:H56"/>
    <mergeCell ref="I55:J56"/>
    <mergeCell ref="I57:J57"/>
    <mergeCell ref="I58:J58"/>
    <mergeCell ref="B55:B56"/>
    <mergeCell ref="C55:C56"/>
    <mergeCell ref="D55:E55"/>
    <mergeCell ref="F55:F56"/>
    <mergeCell ref="G55:G56"/>
    <mergeCell ref="B37:C37"/>
    <mergeCell ref="B35:C35"/>
    <mergeCell ref="E35:G35"/>
    <mergeCell ref="I35:J35"/>
    <mergeCell ref="B36:C36"/>
    <mergeCell ref="E36:G36"/>
    <mergeCell ref="I36:J36"/>
    <mergeCell ref="C26:G26"/>
    <mergeCell ref="B33:C33"/>
    <mergeCell ref="E33:G33"/>
    <mergeCell ref="I33:J33"/>
    <mergeCell ref="B34:C34"/>
    <mergeCell ref="E34:G34"/>
    <mergeCell ref="I34:J34"/>
    <mergeCell ref="C25:G25"/>
    <mergeCell ref="B11:J11"/>
    <mergeCell ref="B12:J12"/>
    <mergeCell ref="B13:J13"/>
    <mergeCell ref="B14:J14"/>
    <mergeCell ref="C15:J15"/>
    <mergeCell ref="B17:J17"/>
    <mergeCell ref="C20:G20"/>
    <mergeCell ref="C21:G21"/>
    <mergeCell ref="C22:G22"/>
    <mergeCell ref="C23:G23"/>
    <mergeCell ref="C24:G24"/>
    <mergeCell ref="C10:J10"/>
    <mergeCell ref="B2:J2"/>
    <mergeCell ref="I4:J4"/>
    <mergeCell ref="C7:J7"/>
    <mergeCell ref="C8:J8"/>
    <mergeCell ref="C9:J9"/>
  </mergeCells>
  <phoneticPr fontId="6"/>
  <conditionalFormatting sqref="D144:D147">
    <cfRule type="containsText" dxfId="10" priority="3" operator="containsText" text="有">
      <formula>NOT(ISERROR(SEARCH("有",D144)))</formula>
    </cfRule>
    <cfRule type="containsText" dxfId="9" priority="4" operator="containsText" text="無">
      <formula>NOT(ISERROR(SEARCH("無",D144)))</formula>
    </cfRule>
  </conditionalFormatting>
  <conditionalFormatting sqref="E148:E151 C21:G26 B34:J38 B57:D61 F57:F61 I57:J61 B68 B70 B75:D79 F75:F79 I75:J79 B86 B88 B99:C101 B107:C109 B117 B135 B140 D144 B154 B157">
    <cfRule type="expression" dxfId="8" priority="2">
      <formula>B21=""</formula>
    </cfRule>
  </conditionalFormatting>
  <conditionalFormatting sqref="E148:E151">
    <cfRule type="expression" dxfId="7" priority="1">
      <formula>$D$144="有"</formula>
    </cfRule>
  </conditionalFormatting>
  <dataValidations count="8">
    <dataValidation type="list" allowBlank="1" showInputMessage="1" showErrorMessage="1" sqref="C21:G26" xr:uid="{978B758D-C403-41E4-86A8-7A2E0803FA2A}">
      <formula1>"①ICT機器等を導入していない（紙中心で事務作業を行っている）,②一部、ICT機器等を導入している（紙とICT機器等の両方で事務作業を行っている）,③ICT機器等を導入している（多くの事務作業が電子化されている）"</formula1>
    </dataValidation>
    <dataValidation type="list" allowBlank="1" showInputMessage="1" showErrorMessage="1" sqref="E149:E151 D144:D146" xr:uid="{996DD952-E7D8-406B-A26C-152018F673E5}">
      <formula1>"有,無"</formula1>
    </dataValidation>
    <dataValidation type="list" allowBlank="1" showInputMessage="1" showErrorMessage="1" sqref="B57:B61 B75:B79" xr:uid="{9C6A35C2-013F-445E-958C-3028125205B0}">
      <formula1>"①支援記録の作成,②職員間の情報伝達・情報共有,③請求業務,④勤怠管理,⑤シフト表作成,⑥給与業務,⑦その他"</formula1>
    </dataValidation>
    <dataValidation type="list" allowBlank="1" showInputMessage="1" showErrorMessage="1" sqref="B34:B38" xr:uid="{9EAA136C-0FB8-4E7A-A4AE-CF6B689A1AD3}">
      <formula1>"①パソコン,②スマートフォン,③タブレット,④インカム,⑤記録・情報共有・請求関連業務ソフト,⑥勤怠管理・シフト表作成・人事給与関連ソフト,⑦Wi－Fi・ルーター,⑧その他"</formula1>
    </dataValidation>
    <dataValidation type="list" allowBlank="1" showInputMessage="1" showErrorMessage="1" sqref="C27:F27" xr:uid="{8C9FD779-6619-4368-BF83-D7CA388EBD4A}">
      <formula1>"ICT機器等を導入していない（紙のみで対応）,一部、ICT機器等を導入・活用している（紙とICT機器等で対応）,ICT機器等を導入・活用している（全てICT機器等で対応）"</formula1>
    </dataValidation>
    <dataValidation type="list" allowBlank="1" showInputMessage="1" showErrorMessage="1" sqref="D34:D38" xr:uid="{D6F992A8-6468-410E-8394-83964D5A124F}">
      <formula1>"①作業の迅速化,②情報の共有化,③業務の統合化,④その他"</formula1>
    </dataValidation>
    <dataValidation imeMode="halfAlpha" allowBlank="1" showInputMessage="1" showErrorMessage="1" sqref="B14:J14" xr:uid="{9D25D657-5502-4DB7-8E8A-1D182D739A49}"/>
    <dataValidation imeMode="halfKatakana" allowBlank="1" showInputMessage="1" showErrorMessage="1" sqref="C9:H9 C7" xr:uid="{C96408F1-1ABC-4A11-8302-5E3B51F8CDD7}"/>
  </dataValidations>
  <pageMargins left="0.7" right="0.7" top="0.75" bottom="0.75" header="0.3" footer="0.3"/>
  <pageSetup paperSize="9" scale="49" orientation="portrait" r:id="rId1"/>
  <rowBreaks count="1" manualBreakCount="1">
    <brk id="71" max="10" man="1"/>
  </rowBreaks>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41" r:id="rId4" name="Check Box 1">
              <controlPr defaultSize="0" autoFill="0" autoLine="0" autoPict="0">
                <anchor moveWithCells="1">
                  <from>
                    <xdr:col>1</xdr:col>
                    <xdr:colOff>28575</xdr:colOff>
                    <xdr:row>124</xdr:row>
                    <xdr:rowOff>238125</xdr:rowOff>
                  </from>
                  <to>
                    <xdr:col>5</xdr:col>
                    <xdr:colOff>152400</xdr:colOff>
                    <xdr:row>126</xdr:row>
                    <xdr:rowOff>152400</xdr:rowOff>
                  </to>
                </anchor>
              </controlPr>
            </control>
          </mc:Choice>
        </mc:AlternateContent>
        <mc:AlternateContent xmlns:mc="http://schemas.openxmlformats.org/markup-compatibility/2006">
          <mc:Choice Requires="x14">
            <control shapeId="163842" r:id="rId5" name="Check Box 2">
              <controlPr defaultSize="0" autoFill="0" autoLine="0" autoPict="0">
                <anchor moveWithCells="1">
                  <from>
                    <xdr:col>1</xdr:col>
                    <xdr:colOff>9525</xdr:colOff>
                    <xdr:row>121</xdr:row>
                    <xdr:rowOff>238125</xdr:rowOff>
                  </from>
                  <to>
                    <xdr:col>5</xdr:col>
                    <xdr:colOff>152400</xdr:colOff>
                    <xdr:row>123</xdr:row>
                    <xdr:rowOff>133350</xdr:rowOff>
                  </to>
                </anchor>
              </controlPr>
            </control>
          </mc:Choice>
        </mc:AlternateContent>
        <mc:AlternateContent xmlns:mc="http://schemas.openxmlformats.org/markup-compatibility/2006">
          <mc:Choice Requires="x14">
            <control shapeId="163843" r:id="rId6" name="Check Box 3">
              <controlPr defaultSize="0" autoFill="0" autoLine="0" autoPict="0">
                <anchor moveWithCells="1">
                  <from>
                    <xdr:col>1</xdr:col>
                    <xdr:colOff>19050</xdr:colOff>
                    <xdr:row>123</xdr:row>
                    <xdr:rowOff>9525</xdr:rowOff>
                  </from>
                  <to>
                    <xdr:col>5</xdr:col>
                    <xdr:colOff>152400</xdr:colOff>
                    <xdr:row>124</xdr:row>
                    <xdr:rowOff>133350</xdr:rowOff>
                  </to>
                </anchor>
              </controlPr>
            </control>
          </mc:Choice>
        </mc:AlternateContent>
        <mc:AlternateContent xmlns:mc="http://schemas.openxmlformats.org/markup-compatibility/2006">
          <mc:Choice Requires="x14">
            <control shapeId="163844" r:id="rId7" name="Check Box 4">
              <controlPr defaultSize="0" autoFill="0" autoLine="0" autoPict="0">
                <anchor moveWithCells="1">
                  <from>
                    <xdr:col>1</xdr:col>
                    <xdr:colOff>19050</xdr:colOff>
                    <xdr:row>123</xdr:row>
                    <xdr:rowOff>238125</xdr:rowOff>
                  </from>
                  <to>
                    <xdr:col>5</xdr:col>
                    <xdr:colOff>152400</xdr:colOff>
                    <xdr:row>125</xdr:row>
                    <xdr:rowOff>133350</xdr:rowOff>
                  </to>
                </anchor>
              </controlPr>
            </control>
          </mc:Choice>
        </mc:AlternateContent>
        <mc:AlternateContent xmlns:mc="http://schemas.openxmlformats.org/markup-compatibility/2006">
          <mc:Choice Requires="x14">
            <control shapeId="163845" r:id="rId8" name="Check Box 5">
              <controlPr defaultSize="0" autoFill="0" autoLine="0" autoPict="0">
                <anchor moveWithCells="1">
                  <from>
                    <xdr:col>1</xdr:col>
                    <xdr:colOff>28575</xdr:colOff>
                    <xdr:row>125</xdr:row>
                    <xdr:rowOff>209550</xdr:rowOff>
                  </from>
                  <to>
                    <xdr:col>4</xdr:col>
                    <xdr:colOff>180975</xdr:colOff>
                    <xdr:row>128</xdr:row>
                    <xdr:rowOff>19050</xdr:rowOff>
                  </to>
                </anchor>
              </controlPr>
            </control>
          </mc:Choice>
        </mc:AlternateContent>
        <mc:AlternateContent xmlns:mc="http://schemas.openxmlformats.org/markup-compatibility/2006">
          <mc:Choice Requires="x14">
            <control shapeId="163846" r:id="rId9" name="Check Box 6">
              <controlPr defaultSize="0" autoFill="0" autoLine="0" autoPict="0">
                <anchor moveWithCells="1">
                  <from>
                    <xdr:col>6</xdr:col>
                    <xdr:colOff>95250</xdr:colOff>
                    <xdr:row>122</xdr:row>
                    <xdr:rowOff>9525</xdr:rowOff>
                  </from>
                  <to>
                    <xdr:col>10</xdr:col>
                    <xdr:colOff>57150</xdr:colOff>
                    <xdr:row>123</xdr:row>
                    <xdr:rowOff>161925</xdr:rowOff>
                  </to>
                </anchor>
              </controlPr>
            </control>
          </mc:Choice>
        </mc:AlternateContent>
        <mc:AlternateContent xmlns:mc="http://schemas.openxmlformats.org/markup-compatibility/2006">
          <mc:Choice Requires="x14">
            <control shapeId="163847" r:id="rId10" name="Check Box 7">
              <controlPr defaultSize="0" autoFill="0" autoLine="0" autoPict="0">
                <anchor moveWithCells="1">
                  <from>
                    <xdr:col>6</xdr:col>
                    <xdr:colOff>104775</xdr:colOff>
                    <xdr:row>122</xdr:row>
                    <xdr:rowOff>219075</xdr:rowOff>
                  </from>
                  <to>
                    <xdr:col>10</xdr:col>
                    <xdr:colOff>66675</xdr:colOff>
                    <xdr:row>125</xdr:row>
                    <xdr:rowOff>0</xdr:rowOff>
                  </to>
                </anchor>
              </controlPr>
            </control>
          </mc:Choice>
        </mc:AlternateContent>
        <mc:AlternateContent xmlns:mc="http://schemas.openxmlformats.org/markup-compatibility/2006">
          <mc:Choice Requires="x14">
            <control shapeId="163848" r:id="rId11" name="Check Box 8">
              <controlPr defaultSize="0" autoFill="0" autoLine="0" autoPict="0">
                <anchor moveWithCells="1">
                  <from>
                    <xdr:col>6</xdr:col>
                    <xdr:colOff>95250</xdr:colOff>
                    <xdr:row>125</xdr:row>
                    <xdr:rowOff>161925</xdr:rowOff>
                  </from>
                  <to>
                    <xdr:col>9</xdr:col>
                    <xdr:colOff>2190750</xdr:colOff>
                    <xdr:row>128</xdr:row>
                    <xdr:rowOff>57150</xdr:rowOff>
                  </to>
                </anchor>
              </controlPr>
            </control>
          </mc:Choice>
        </mc:AlternateContent>
        <mc:AlternateContent xmlns:mc="http://schemas.openxmlformats.org/markup-compatibility/2006">
          <mc:Choice Requires="x14">
            <control shapeId="163849" r:id="rId12" name="Check Box 9">
              <controlPr defaultSize="0" autoFill="0" autoLine="0" autoPict="0">
                <anchor moveWithCells="1">
                  <from>
                    <xdr:col>6</xdr:col>
                    <xdr:colOff>95250</xdr:colOff>
                    <xdr:row>124</xdr:row>
                    <xdr:rowOff>209550</xdr:rowOff>
                  </from>
                  <to>
                    <xdr:col>10</xdr:col>
                    <xdr:colOff>28575</xdr:colOff>
                    <xdr:row>126</xdr:row>
                    <xdr:rowOff>95250</xdr:rowOff>
                  </to>
                </anchor>
              </controlPr>
            </control>
          </mc:Choice>
        </mc:AlternateContent>
        <mc:AlternateContent xmlns:mc="http://schemas.openxmlformats.org/markup-compatibility/2006">
          <mc:Choice Requires="x14">
            <control shapeId="163850" r:id="rId13" name="Check Box 10">
              <controlPr defaultSize="0" autoFill="0" autoLine="0" autoPict="0">
                <anchor moveWithCells="1">
                  <from>
                    <xdr:col>6</xdr:col>
                    <xdr:colOff>104775</xdr:colOff>
                    <xdr:row>123</xdr:row>
                    <xdr:rowOff>219075</xdr:rowOff>
                  </from>
                  <to>
                    <xdr:col>10</xdr:col>
                    <xdr:colOff>66675</xdr:colOff>
                    <xdr:row>125</xdr:row>
                    <xdr:rowOff>133350</xdr:rowOff>
                  </to>
                </anchor>
              </controlPr>
            </control>
          </mc:Choice>
        </mc:AlternateContent>
        <mc:AlternateContent xmlns:mc="http://schemas.openxmlformats.org/markup-compatibility/2006">
          <mc:Choice Requires="x14">
            <control shapeId="163851" r:id="rId14" name="Check Box 11">
              <controlPr defaultSize="0" autoFill="0" autoLine="0" autoPict="0">
                <anchor moveWithCells="1">
                  <from>
                    <xdr:col>6</xdr:col>
                    <xdr:colOff>95250</xdr:colOff>
                    <xdr:row>126</xdr:row>
                    <xdr:rowOff>142875</xdr:rowOff>
                  </from>
                  <to>
                    <xdr:col>10</xdr:col>
                    <xdr:colOff>28575</xdr:colOff>
                    <xdr:row>129</xdr:row>
                    <xdr:rowOff>38100</xdr:rowOff>
                  </to>
                </anchor>
              </controlPr>
            </control>
          </mc:Choice>
        </mc:AlternateContent>
        <mc:AlternateContent xmlns:mc="http://schemas.openxmlformats.org/markup-compatibility/2006">
          <mc:Choice Requires="x14">
            <control shapeId="163852" r:id="rId15" name="Check Box 12">
              <controlPr defaultSize="0" autoFill="0" autoLine="0" autoPict="0">
                <anchor moveWithCells="1">
                  <from>
                    <xdr:col>1</xdr:col>
                    <xdr:colOff>28575</xdr:colOff>
                    <xdr:row>126</xdr:row>
                    <xdr:rowOff>219075</xdr:rowOff>
                  </from>
                  <to>
                    <xdr:col>4</xdr:col>
                    <xdr:colOff>200025</xdr:colOff>
                    <xdr:row>128</xdr:row>
                    <xdr:rowOff>142875</xdr:rowOff>
                  </to>
                </anchor>
              </controlPr>
            </control>
          </mc:Choice>
        </mc:AlternateContent>
        <mc:AlternateContent xmlns:mc="http://schemas.openxmlformats.org/markup-compatibility/2006">
          <mc:Choice Requires="x14">
            <control shapeId="163853" r:id="rId16" name="Check Box 13">
              <controlPr defaultSize="0" autoFill="0" autoLine="0" autoPict="0">
                <anchor moveWithCells="1">
                  <from>
                    <xdr:col>6</xdr:col>
                    <xdr:colOff>95250</xdr:colOff>
                    <xdr:row>127</xdr:row>
                    <xdr:rowOff>114300</xdr:rowOff>
                  </from>
                  <to>
                    <xdr:col>10</xdr:col>
                    <xdr:colOff>152400</xdr:colOff>
                    <xdr:row>130</xdr:row>
                    <xdr:rowOff>38100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B5222-975F-41C9-A75D-5737E9CA2FC6}">
  <sheetPr>
    <tabColor rgb="FFFF0000"/>
    <pageSetUpPr fitToPage="1"/>
  </sheetPr>
  <dimension ref="A1:AB61"/>
  <sheetViews>
    <sheetView showGridLines="0" view="pageBreakPreview" topLeftCell="A21" zoomScale="87" zoomScaleNormal="100" zoomScaleSheetLayoutView="87" workbookViewId="0">
      <selection activeCell="B12" sqref="B12:J12"/>
    </sheetView>
  </sheetViews>
  <sheetFormatPr defaultColWidth="8.875" defaultRowHeight="13.5"/>
  <cols>
    <col min="1" max="1" width="3.375" style="399" customWidth="1"/>
    <col min="2" max="2" width="26" style="399" customWidth="1"/>
    <col min="3" max="3" width="16" style="399" customWidth="1"/>
    <col min="4" max="4" width="14.625" style="399" customWidth="1"/>
    <col min="5" max="6" width="12.625" style="399" customWidth="1"/>
    <col min="7" max="7" width="8.125" style="399" customWidth="1"/>
    <col min="8" max="8" width="17.25" style="399" customWidth="1"/>
    <col min="9" max="9" width="12" style="399" customWidth="1"/>
    <col min="10" max="10" width="40" style="399" customWidth="1"/>
    <col min="11" max="11" width="4.25" style="399" customWidth="1"/>
    <col min="12" max="12" width="15" style="399" customWidth="1"/>
    <col min="13" max="13" width="2.25" style="399" customWidth="1"/>
    <col min="14" max="16384" width="8.875" style="399"/>
  </cols>
  <sheetData>
    <row r="1" spans="1:10" ht="17.25">
      <c r="A1" s="397" t="s">
        <v>553</v>
      </c>
      <c r="B1" s="398"/>
    </row>
    <row r="2" spans="1:10" ht="22.5">
      <c r="B2" s="955" t="s">
        <v>537</v>
      </c>
      <c r="C2" s="955"/>
      <c r="D2" s="955"/>
      <c r="E2" s="955"/>
      <c r="F2" s="955"/>
      <c r="G2" s="955"/>
      <c r="H2" s="955"/>
      <c r="I2" s="955"/>
      <c r="J2" s="955"/>
    </row>
    <row r="3" spans="1:10" ht="20.100000000000001" customHeight="1">
      <c r="B3" s="400"/>
      <c r="C3" s="400"/>
      <c r="D3" s="400"/>
      <c r="E3" s="400"/>
      <c r="F3" s="400"/>
      <c r="G3" s="400"/>
      <c r="H3" s="400"/>
      <c r="I3" s="400"/>
      <c r="J3" s="400"/>
    </row>
    <row r="4" spans="1:10" ht="18.75">
      <c r="B4" s="401"/>
      <c r="C4" s="401"/>
      <c r="D4" s="401"/>
      <c r="E4" s="401"/>
      <c r="F4" s="401"/>
      <c r="G4" s="401"/>
      <c r="H4" s="402" t="s">
        <v>226</v>
      </c>
      <c r="I4" s="956" t="s">
        <v>418</v>
      </c>
      <c r="J4" s="956"/>
    </row>
    <row r="5" spans="1:10" ht="15" thickBot="1">
      <c r="B5" s="403" t="s">
        <v>153</v>
      </c>
    </row>
    <row r="6" spans="1:10" ht="24.95" customHeight="1">
      <c r="B6" s="404" t="s">
        <v>154</v>
      </c>
      <c r="C6" s="957" t="s">
        <v>583</v>
      </c>
      <c r="D6" s="958"/>
      <c r="E6" s="958"/>
      <c r="F6" s="958"/>
      <c r="G6" s="958"/>
      <c r="H6" s="958"/>
      <c r="I6" s="958"/>
      <c r="J6" s="959"/>
    </row>
    <row r="7" spans="1:10" ht="30" customHeight="1">
      <c r="B7" s="405" t="s">
        <v>4</v>
      </c>
      <c r="C7" s="960" t="s">
        <v>582</v>
      </c>
      <c r="D7" s="961"/>
      <c r="E7" s="961"/>
      <c r="F7" s="961"/>
      <c r="G7" s="961"/>
      <c r="H7" s="961"/>
      <c r="I7" s="961"/>
      <c r="J7" s="962"/>
    </row>
    <row r="8" spans="1:10" ht="24.95" customHeight="1">
      <c r="B8" s="406" t="s">
        <v>154</v>
      </c>
      <c r="C8" s="963" t="s">
        <v>586</v>
      </c>
      <c r="D8" s="964"/>
      <c r="E8" s="964"/>
      <c r="F8" s="964"/>
      <c r="G8" s="964"/>
      <c r="H8" s="964"/>
      <c r="I8" s="964"/>
      <c r="J8" s="965"/>
    </row>
    <row r="9" spans="1:10" ht="30" customHeight="1">
      <c r="B9" s="405" t="s">
        <v>155</v>
      </c>
      <c r="C9" s="966" t="s">
        <v>585</v>
      </c>
      <c r="D9" s="967"/>
      <c r="E9" s="967"/>
      <c r="F9" s="967"/>
      <c r="G9" s="967"/>
      <c r="H9" s="967"/>
      <c r="I9" s="967"/>
      <c r="J9" s="968"/>
    </row>
    <row r="10" spans="1:10" ht="24.95" customHeight="1">
      <c r="B10" s="969" t="s">
        <v>492</v>
      </c>
      <c r="C10" s="970"/>
      <c r="D10" s="970"/>
      <c r="E10" s="970"/>
      <c r="F10" s="970"/>
      <c r="G10" s="970"/>
      <c r="H10" s="970"/>
      <c r="I10" s="970"/>
      <c r="J10" s="971"/>
    </row>
    <row r="11" spans="1:10" ht="30" customHeight="1">
      <c r="B11" s="972" t="s">
        <v>600</v>
      </c>
      <c r="C11" s="973"/>
      <c r="D11" s="973"/>
      <c r="E11" s="973"/>
      <c r="F11" s="973"/>
      <c r="G11" s="973"/>
      <c r="H11" s="973"/>
      <c r="I11" s="973"/>
      <c r="J11" s="974"/>
    </row>
    <row r="12" spans="1:10" ht="24.95" customHeight="1">
      <c r="B12" s="975" t="s">
        <v>493</v>
      </c>
      <c r="C12" s="976"/>
      <c r="D12" s="976"/>
      <c r="E12" s="976"/>
      <c r="F12" s="976"/>
      <c r="G12" s="976"/>
      <c r="H12" s="976"/>
      <c r="I12" s="976"/>
      <c r="J12" s="977"/>
    </row>
    <row r="13" spans="1:10" ht="30" customHeight="1">
      <c r="B13" s="978">
        <v>4</v>
      </c>
      <c r="C13" s="979"/>
      <c r="D13" s="979"/>
      <c r="E13" s="979"/>
      <c r="F13" s="979"/>
      <c r="G13" s="979"/>
      <c r="H13" s="979"/>
      <c r="I13" s="979"/>
      <c r="J13" s="980"/>
    </row>
    <row r="14" spans="1:10" ht="24.95" customHeight="1">
      <c r="B14" s="981" t="s">
        <v>494</v>
      </c>
      <c r="C14" s="982"/>
      <c r="D14" s="982"/>
      <c r="E14" s="982"/>
      <c r="F14" s="982"/>
      <c r="G14" s="982"/>
      <c r="H14" s="982"/>
      <c r="I14" s="982"/>
      <c r="J14" s="983"/>
    </row>
    <row r="15" spans="1:10" ht="30" customHeight="1" thickBot="1">
      <c r="B15" s="407" t="s">
        <v>156</v>
      </c>
      <c r="C15" s="468"/>
      <c r="D15" s="951" t="s">
        <v>157</v>
      </c>
      <c r="E15" s="952"/>
      <c r="F15" s="953"/>
      <c r="G15" s="953"/>
      <c r="H15" s="953"/>
      <c r="I15" s="953"/>
      <c r="J15" s="954"/>
    </row>
    <row r="16" spans="1:10" ht="23.1" customHeight="1">
      <c r="B16" s="408"/>
      <c r="C16" s="409"/>
      <c r="D16" s="408"/>
      <c r="E16" s="408"/>
      <c r="F16" s="409"/>
      <c r="G16" s="409"/>
      <c r="H16" s="409"/>
      <c r="I16" s="409"/>
      <c r="J16" s="409"/>
    </row>
    <row r="17" spans="1:20" s="413" customFormat="1" ht="18" customHeight="1">
      <c r="A17" s="410"/>
      <c r="B17" s="411" t="s">
        <v>495</v>
      </c>
      <c r="C17" s="412"/>
      <c r="D17" s="412"/>
      <c r="E17" s="412"/>
      <c r="F17" s="412"/>
      <c r="G17" s="412"/>
      <c r="H17" s="412"/>
      <c r="I17" s="412"/>
      <c r="J17" s="410"/>
    </row>
    <row r="18" spans="1:20" s="413" customFormat="1" ht="18" customHeight="1">
      <c r="A18" s="410"/>
      <c r="B18" s="414" t="s">
        <v>496</v>
      </c>
      <c r="C18" s="412"/>
      <c r="D18" s="412"/>
      <c r="E18" s="412"/>
      <c r="F18" s="412"/>
      <c r="G18" s="412"/>
      <c r="H18" s="412"/>
      <c r="I18" s="412"/>
      <c r="J18" s="410"/>
    </row>
    <row r="19" spans="1:20" s="413" customFormat="1" ht="39.75" customHeight="1">
      <c r="A19" s="410"/>
      <c r="B19" s="943" t="s">
        <v>497</v>
      </c>
      <c r="C19" s="944"/>
      <c r="D19" s="944"/>
      <c r="E19" s="944"/>
      <c r="F19" s="944"/>
      <c r="G19" s="944"/>
      <c r="H19" s="944"/>
      <c r="I19" s="944"/>
      <c r="J19" s="944"/>
    </row>
    <row r="20" spans="1:20" s="413" customFormat="1" ht="17.25" customHeight="1">
      <c r="A20" s="410"/>
      <c r="B20" s="943" t="s">
        <v>498</v>
      </c>
      <c r="C20" s="943"/>
      <c r="D20" s="943"/>
      <c r="E20" s="943"/>
      <c r="F20" s="943"/>
      <c r="G20" s="943"/>
      <c r="H20" s="943"/>
      <c r="I20" s="943"/>
      <c r="J20" s="943"/>
    </row>
    <row r="21" spans="1:20" s="413" customFormat="1" ht="15" customHeight="1">
      <c r="A21" s="410"/>
      <c r="B21" s="943"/>
      <c r="C21" s="943"/>
      <c r="D21" s="943"/>
      <c r="E21" s="943"/>
      <c r="F21" s="943"/>
      <c r="G21" s="943"/>
      <c r="H21" s="943"/>
      <c r="I21" s="943"/>
      <c r="J21" s="943"/>
    </row>
    <row r="22" spans="1:20" s="413" customFormat="1" ht="19.5" customHeight="1">
      <c r="A22" s="410" t="s">
        <v>262</v>
      </c>
      <c r="B22" s="415"/>
      <c r="C22" s="416"/>
      <c r="D22" s="416"/>
      <c r="E22" s="416"/>
      <c r="F22" s="416"/>
      <c r="G22" s="416"/>
      <c r="H22" s="416"/>
      <c r="I22" s="416"/>
      <c r="J22" s="416"/>
    </row>
    <row r="23" spans="1:20" s="413" customFormat="1" ht="18.75" customHeight="1">
      <c r="A23" s="410"/>
      <c r="B23" s="944" t="s">
        <v>499</v>
      </c>
      <c r="C23" s="944"/>
      <c r="D23" s="944"/>
      <c r="E23" s="944"/>
      <c r="F23" s="944"/>
      <c r="G23" s="944"/>
      <c r="H23" s="944"/>
      <c r="I23" s="944"/>
      <c r="J23" s="944"/>
    </row>
    <row r="24" spans="1:20" s="413" customFormat="1" ht="18" customHeight="1">
      <c r="A24" s="410"/>
      <c r="B24" s="415"/>
      <c r="C24" s="416"/>
      <c r="D24" s="416"/>
      <c r="E24" s="416"/>
      <c r="F24" s="416"/>
      <c r="G24" s="416"/>
      <c r="H24" s="416"/>
      <c r="I24" s="416"/>
      <c r="J24" s="416"/>
    </row>
    <row r="25" spans="1:20" ht="14.25">
      <c r="A25" s="417"/>
      <c r="B25" s="417"/>
      <c r="C25" s="417"/>
      <c r="D25" s="417"/>
      <c r="E25" s="417"/>
      <c r="F25" s="417"/>
      <c r="G25" s="417"/>
      <c r="H25" s="417"/>
      <c r="I25" s="417"/>
      <c r="J25" s="417"/>
      <c r="T25" s="399" t="b">
        <v>1</v>
      </c>
    </row>
    <row r="26" spans="1:20" ht="14.25">
      <c r="A26" s="417"/>
      <c r="B26" s="403" t="s">
        <v>500</v>
      </c>
      <c r="C26" s="417"/>
      <c r="D26" s="417"/>
      <c r="E26" s="417"/>
      <c r="F26" s="417"/>
      <c r="G26" s="417"/>
      <c r="H26" s="417"/>
      <c r="I26" s="417"/>
      <c r="J26" s="417"/>
    </row>
    <row r="27" spans="1:20" s="420" customFormat="1" ht="14.25">
      <c r="A27" s="417"/>
      <c r="B27" s="417" t="s">
        <v>501</v>
      </c>
      <c r="C27" s="417"/>
      <c r="D27" s="418"/>
      <c r="E27" s="418"/>
      <c r="F27" s="418"/>
      <c r="G27" s="418"/>
      <c r="H27" s="418"/>
      <c r="I27" s="417"/>
      <c r="J27" s="417"/>
      <c r="K27" s="419"/>
      <c r="L27" s="399"/>
    </row>
    <row r="28" spans="1:20" s="420" customFormat="1" ht="9.75" customHeight="1">
      <c r="A28" s="417"/>
      <c r="B28" s="417"/>
      <c r="C28" s="417"/>
      <c r="D28" s="418"/>
      <c r="E28" s="418"/>
      <c r="F28" s="418"/>
      <c r="G28" s="418"/>
      <c r="H28" s="418"/>
      <c r="I28" s="417"/>
      <c r="J28" s="417"/>
      <c r="K28" s="419"/>
      <c r="L28" s="399"/>
    </row>
    <row r="29" spans="1:20" s="420" customFormat="1" ht="14.25">
      <c r="A29" s="417"/>
      <c r="B29" s="417"/>
      <c r="C29" s="417" t="s">
        <v>538</v>
      </c>
      <c r="D29" s="417"/>
      <c r="E29" s="398" t="s">
        <v>182</v>
      </c>
      <c r="F29" s="417"/>
      <c r="G29" s="417"/>
      <c r="H29" s="417"/>
      <c r="I29" s="417"/>
      <c r="J29" s="417"/>
      <c r="K29" s="419"/>
      <c r="L29" s="399"/>
      <c r="T29" s="420" t="b">
        <v>0</v>
      </c>
    </row>
    <row r="30" spans="1:20" s="420" customFormat="1" ht="15.75" customHeight="1">
      <c r="A30" s="417"/>
      <c r="B30" s="417"/>
      <c r="C30" s="417" t="s">
        <v>539</v>
      </c>
      <c r="D30" s="417"/>
      <c r="E30" s="417" t="s">
        <v>184</v>
      </c>
      <c r="F30" s="417"/>
      <c r="G30" s="417"/>
      <c r="H30" s="417"/>
      <c r="I30" s="417"/>
      <c r="J30" s="417"/>
      <c r="K30" s="419"/>
      <c r="L30" s="399"/>
      <c r="T30" s="420" t="b">
        <v>0</v>
      </c>
    </row>
    <row r="31" spans="1:20" s="420" customFormat="1" ht="25.5" customHeight="1">
      <c r="A31" s="417"/>
      <c r="B31" s="417"/>
      <c r="C31" s="417" t="s">
        <v>540</v>
      </c>
      <c r="D31" s="417"/>
      <c r="E31" s="417"/>
      <c r="F31" s="417"/>
      <c r="G31" s="417"/>
      <c r="H31" s="417"/>
      <c r="I31" s="417"/>
      <c r="J31" s="417"/>
      <c r="K31" s="419"/>
      <c r="L31" s="399"/>
      <c r="T31" s="420" t="b">
        <v>1</v>
      </c>
    </row>
    <row r="32" spans="1:20" s="420" customFormat="1" ht="21.75" customHeight="1">
      <c r="A32" s="417"/>
      <c r="B32" s="417"/>
      <c r="C32" s="417" t="s">
        <v>541</v>
      </c>
      <c r="D32" s="417"/>
      <c r="E32" s="398"/>
      <c r="F32" s="417"/>
      <c r="G32" s="417"/>
      <c r="H32" s="417"/>
      <c r="I32" s="417"/>
      <c r="J32" s="417"/>
      <c r="K32" s="419"/>
      <c r="L32" s="399"/>
    </row>
    <row r="33" spans="1:20" s="420" customFormat="1" ht="14.25">
      <c r="A33" s="417"/>
      <c r="B33" s="417"/>
      <c r="C33" s="417" t="s">
        <v>542</v>
      </c>
      <c r="D33" s="417"/>
      <c r="E33" s="398"/>
      <c r="F33" s="417"/>
      <c r="G33" s="417"/>
      <c r="H33" s="417"/>
      <c r="I33" s="417"/>
      <c r="J33" s="417"/>
      <c r="K33" s="419"/>
      <c r="L33" s="399"/>
      <c r="T33" s="420" t="b">
        <v>0</v>
      </c>
    </row>
    <row r="34" spans="1:20" s="420" customFormat="1" ht="79.5" customHeight="1">
      <c r="A34" s="417"/>
      <c r="B34" s="417"/>
      <c r="C34" s="417"/>
      <c r="D34" s="417"/>
      <c r="E34" s="398"/>
      <c r="F34" s="417"/>
      <c r="G34" s="417"/>
      <c r="H34" s="417"/>
      <c r="I34" s="417"/>
      <c r="J34" s="417"/>
      <c r="K34" s="419"/>
      <c r="L34" s="399"/>
      <c r="T34" s="420" t="b">
        <v>0</v>
      </c>
    </row>
    <row r="35" spans="1:20" s="420" customFormat="1" ht="18.75" customHeight="1">
      <c r="A35" s="417"/>
      <c r="B35" s="417"/>
      <c r="C35" s="417" t="s">
        <v>543</v>
      </c>
      <c r="D35" s="417"/>
      <c r="E35" s="421"/>
      <c r="F35" s="421"/>
      <c r="G35" s="421"/>
      <c r="H35" s="421"/>
      <c r="I35" s="421"/>
      <c r="J35" s="421"/>
      <c r="K35" s="422"/>
      <c r="L35" s="422"/>
      <c r="T35" s="420" t="b">
        <v>0</v>
      </c>
    </row>
    <row r="36" spans="1:20" s="420" customFormat="1" ht="18.75" customHeight="1">
      <c r="A36" s="417"/>
      <c r="B36" s="417"/>
      <c r="C36" s="417" t="s">
        <v>544</v>
      </c>
      <c r="D36" s="417"/>
      <c r="E36" s="421"/>
      <c r="F36" s="421"/>
      <c r="G36" s="421"/>
      <c r="H36" s="421"/>
      <c r="I36" s="421"/>
      <c r="J36" s="421"/>
      <c r="K36" s="422"/>
      <c r="L36" s="422"/>
      <c r="T36" s="420" t="b">
        <v>1</v>
      </c>
    </row>
    <row r="37" spans="1:20" s="420" customFormat="1" ht="18.75" customHeight="1">
      <c r="A37" s="417"/>
      <c r="B37" s="417"/>
      <c r="C37" s="417" t="s">
        <v>545</v>
      </c>
      <c r="D37" s="417"/>
      <c r="E37" s="421"/>
      <c r="F37" s="421"/>
      <c r="G37" s="421"/>
      <c r="H37" s="421"/>
      <c r="I37" s="421"/>
      <c r="J37" s="421"/>
      <c r="K37" s="422"/>
      <c r="L37" s="422"/>
      <c r="T37" s="420" t="b">
        <v>1</v>
      </c>
    </row>
    <row r="38" spans="1:20" ht="14.25" customHeight="1">
      <c r="A38" s="417"/>
      <c r="B38" s="417"/>
      <c r="C38" s="417"/>
      <c r="D38" s="423"/>
      <c r="E38" s="423"/>
      <c r="F38" s="423"/>
      <c r="G38" s="423"/>
      <c r="H38" s="423"/>
      <c r="I38" s="417"/>
      <c r="J38" s="417"/>
    </row>
    <row r="39" spans="1:20" ht="14.25">
      <c r="A39" s="417"/>
      <c r="B39" s="398" t="s">
        <v>502</v>
      </c>
      <c r="C39" s="417"/>
      <c r="D39" s="417"/>
      <c r="E39" s="417"/>
      <c r="F39" s="417"/>
      <c r="G39" s="417"/>
      <c r="H39" s="417"/>
      <c r="I39" s="417"/>
      <c r="J39" s="417"/>
      <c r="T39" s="399" t="b">
        <v>0</v>
      </c>
    </row>
    <row r="40" spans="1:20" ht="18.75" customHeight="1">
      <c r="A40" s="417"/>
      <c r="B40" s="417"/>
      <c r="C40" s="398" t="s">
        <v>546</v>
      </c>
      <c r="D40" s="417"/>
      <c r="E40" s="417"/>
      <c r="F40" s="417"/>
      <c r="G40" s="417"/>
      <c r="H40" s="417"/>
      <c r="I40" s="417"/>
      <c r="J40" s="417"/>
      <c r="T40" s="399" t="b">
        <v>0</v>
      </c>
    </row>
    <row r="41" spans="1:20" ht="18.75" customHeight="1">
      <c r="A41" s="417"/>
      <c r="B41" s="417"/>
      <c r="C41" s="417" t="s">
        <v>547</v>
      </c>
      <c r="D41" s="417"/>
      <c r="E41" s="417"/>
      <c r="F41" s="417"/>
      <c r="G41" s="417"/>
      <c r="H41" s="417"/>
      <c r="I41" s="417"/>
      <c r="J41" s="417"/>
      <c r="T41" s="399" t="b">
        <v>0</v>
      </c>
    </row>
    <row r="42" spans="1:20" ht="18.75" customHeight="1">
      <c r="A42" s="417"/>
      <c r="B42" s="417"/>
      <c r="C42" s="398" t="s">
        <v>548</v>
      </c>
      <c r="D42" s="417"/>
      <c r="E42" s="417"/>
      <c r="F42" s="417"/>
      <c r="G42" s="417"/>
      <c r="H42" s="417"/>
      <c r="I42" s="417"/>
      <c r="J42" s="417"/>
    </row>
    <row r="43" spans="1:20" ht="18.75" customHeight="1">
      <c r="A43" s="417"/>
      <c r="B43" s="417"/>
      <c r="C43" s="417" t="s">
        <v>549</v>
      </c>
      <c r="D43" s="417"/>
      <c r="E43" s="417"/>
      <c r="F43" s="417"/>
      <c r="G43" s="417"/>
      <c r="H43" s="417"/>
      <c r="I43" s="417"/>
      <c r="J43" s="417"/>
    </row>
    <row r="44" spans="1:20" ht="18.75" customHeight="1">
      <c r="A44" s="417"/>
      <c r="B44" s="417"/>
      <c r="C44" s="417"/>
      <c r="D44" s="417"/>
      <c r="E44" s="417"/>
      <c r="F44" s="417"/>
      <c r="G44" s="417"/>
      <c r="H44" s="417"/>
      <c r="I44" s="417"/>
      <c r="J44" s="417"/>
    </row>
    <row r="45" spans="1:20" ht="14.25">
      <c r="A45" s="417"/>
      <c r="B45" s="424" t="s">
        <v>503</v>
      </c>
      <c r="C45" s="424"/>
      <c r="D45" s="417"/>
      <c r="E45" s="417"/>
      <c r="F45" s="417"/>
      <c r="G45" s="417"/>
      <c r="H45" s="417"/>
      <c r="I45" s="417"/>
      <c r="J45" s="417"/>
      <c r="S45" s="413"/>
    </row>
    <row r="46" spans="1:20" ht="18.75" customHeight="1">
      <c r="A46" s="417"/>
      <c r="B46" s="945" t="s">
        <v>374</v>
      </c>
      <c r="C46" s="946"/>
      <c r="D46" s="946"/>
      <c r="E46" s="946"/>
      <c r="F46" s="947"/>
      <c r="G46" s="417"/>
      <c r="H46" s="945" t="s">
        <v>375</v>
      </c>
      <c r="I46" s="946"/>
      <c r="J46" s="947"/>
      <c r="K46" s="425"/>
      <c r="L46" s="425"/>
      <c r="M46" s="425"/>
      <c r="S46" s="413"/>
    </row>
    <row r="47" spans="1:20" ht="18.75" customHeight="1">
      <c r="A47" s="417"/>
      <c r="B47" s="426"/>
      <c r="C47" s="427"/>
      <c r="D47" s="428"/>
      <c r="E47" s="427"/>
      <c r="F47" s="429"/>
      <c r="G47" s="417"/>
      <c r="H47" s="430"/>
      <c r="I47" s="417"/>
      <c r="J47" s="431"/>
      <c r="S47" s="413"/>
    </row>
    <row r="48" spans="1:20" ht="18.75" customHeight="1">
      <c r="A48" s="417"/>
      <c r="B48" s="430"/>
      <c r="C48" s="417"/>
      <c r="D48" s="417"/>
      <c r="E48" s="417"/>
      <c r="F48" s="431"/>
      <c r="G48" s="417"/>
      <c r="H48" s="430"/>
      <c r="I48" s="417"/>
      <c r="J48" s="431"/>
      <c r="S48" s="413"/>
    </row>
    <row r="49" spans="1:28" ht="14.25">
      <c r="A49" s="417"/>
      <c r="B49" s="430"/>
      <c r="C49" s="417"/>
      <c r="D49" s="417"/>
      <c r="E49" s="417"/>
      <c r="F49" s="431"/>
      <c r="G49" s="417"/>
      <c r="H49" s="430"/>
      <c r="I49" s="417"/>
      <c r="J49" s="431"/>
      <c r="S49" s="413"/>
      <c r="T49" s="432"/>
      <c r="U49" s="432"/>
      <c r="V49" s="432"/>
      <c r="W49" s="432"/>
      <c r="X49" s="432"/>
      <c r="Y49" s="432"/>
      <c r="Z49" s="432"/>
      <c r="AA49" s="432"/>
      <c r="AB49" s="432"/>
    </row>
    <row r="50" spans="1:28" ht="18.75" customHeight="1">
      <c r="A50" s="417"/>
      <c r="B50" s="430"/>
      <c r="C50" s="417"/>
      <c r="D50" s="424"/>
      <c r="E50" s="417"/>
      <c r="F50" s="431"/>
      <c r="G50" s="417"/>
      <c r="H50" s="430"/>
      <c r="I50" s="417"/>
      <c r="J50" s="431"/>
      <c r="S50" s="413"/>
    </row>
    <row r="51" spans="1:28" ht="18.75" customHeight="1">
      <c r="A51" s="417"/>
      <c r="B51" s="948"/>
      <c r="C51" s="949"/>
      <c r="D51" s="949"/>
      <c r="E51" s="949"/>
      <c r="F51" s="950"/>
      <c r="G51" s="421"/>
      <c r="H51" s="433" t="s">
        <v>377</v>
      </c>
      <c r="I51" s="434"/>
      <c r="J51" s="435"/>
      <c r="K51" s="422"/>
      <c r="L51" s="422"/>
      <c r="M51" s="422"/>
      <c r="S51" s="413"/>
    </row>
    <row r="52" spans="1:28" ht="18.75" customHeight="1">
      <c r="A52" s="417"/>
      <c r="B52" s="436" t="s">
        <v>377</v>
      </c>
      <c r="C52" s="437"/>
      <c r="D52" s="437"/>
      <c r="E52" s="437"/>
      <c r="F52" s="438"/>
      <c r="G52" s="417"/>
      <c r="H52" s="417"/>
      <c r="I52" s="417"/>
      <c r="J52" s="421"/>
      <c r="K52" s="422"/>
      <c r="L52" s="422"/>
      <c r="M52" s="422"/>
      <c r="N52" s="422"/>
      <c r="O52" s="422"/>
      <c r="S52" s="413"/>
    </row>
    <row r="53" spans="1:28" ht="20.100000000000001" customHeight="1">
      <c r="A53" s="417"/>
      <c r="B53" s="417"/>
      <c r="C53" s="417"/>
      <c r="D53" s="423"/>
      <c r="E53" s="423"/>
      <c r="F53" s="423"/>
      <c r="G53" s="423"/>
      <c r="H53" s="423"/>
      <c r="I53" s="417"/>
      <c r="J53" s="417"/>
    </row>
    <row r="54" spans="1:28" ht="14.25">
      <c r="A54" s="417"/>
      <c r="B54" s="439" t="s">
        <v>504</v>
      </c>
      <c r="C54" s="417"/>
      <c r="D54" s="417"/>
      <c r="E54" s="417"/>
      <c r="F54" s="417"/>
      <c r="G54" s="417"/>
      <c r="H54" s="417"/>
      <c r="I54" s="417"/>
      <c r="J54" s="417"/>
    </row>
    <row r="55" spans="1:28" ht="150" customHeight="1">
      <c r="A55" s="417"/>
      <c r="B55" s="942" t="s">
        <v>587</v>
      </c>
      <c r="C55" s="942"/>
      <c r="D55" s="942"/>
      <c r="E55" s="942"/>
      <c r="F55" s="942"/>
      <c r="G55" s="942"/>
      <c r="H55" s="942"/>
      <c r="I55" s="942"/>
      <c r="J55" s="942"/>
    </row>
    <row r="56" spans="1:28" ht="20.100000000000001" customHeight="1">
      <c r="A56" s="417"/>
      <c r="B56" s="417"/>
      <c r="C56" s="417"/>
      <c r="D56" s="423"/>
      <c r="E56" s="423"/>
      <c r="F56" s="423"/>
      <c r="G56" s="423"/>
      <c r="H56" s="423"/>
      <c r="I56" s="417"/>
      <c r="J56" s="417"/>
    </row>
    <row r="57" spans="1:28" ht="14.25">
      <c r="A57" s="417"/>
      <c r="B57" s="398" t="s">
        <v>505</v>
      </c>
      <c r="C57" s="417"/>
      <c r="D57" s="417"/>
      <c r="E57" s="417"/>
      <c r="F57" s="417"/>
      <c r="G57" s="417"/>
      <c r="H57" s="417"/>
      <c r="I57" s="417"/>
      <c r="J57" s="417"/>
    </row>
    <row r="58" spans="1:28" ht="150" customHeight="1">
      <c r="A58" s="417"/>
      <c r="B58" s="942" t="s">
        <v>588</v>
      </c>
      <c r="C58" s="942"/>
      <c r="D58" s="942"/>
      <c r="E58" s="942"/>
      <c r="F58" s="942"/>
      <c r="G58" s="942"/>
      <c r="H58" s="942"/>
      <c r="I58" s="942"/>
      <c r="J58" s="942"/>
    </row>
    <row r="59" spans="1:28" ht="6" customHeight="1">
      <c r="A59" s="417"/>
      <c r="B59" s="417"/>
      <c r="C59" s="417"/>
      <c r="D59" s="423"/>
      <c r="E59" s="423"/>
      <c r="F59" s="423"/>
      <c r="G59" s="423"/>
      <c r="H59" s="423"/>
      <c r="I59" s="417"/>
      <c r="J59" s="417"/>
    </row>
    <row r="60" spans="1:28" ht="14.25">
      <c r="A60" s="417"/>
      <c r="B60" s="417"/>
      <c r="C60" s="417"/>
      <c r="D60" s="417"/>
      <c r="E60" s="417"/>
      <c r="F60" s="417"/>
      <c r="G60" s="417"/>
      <c r="H60" s="417"/>
      <c r="I60" s="417"/>
      <c r="J60" s="417"/>
    </row>
    <row r="61" spans="1:28" ht="14.25">
      <c r="A61" s="417"/>
      <c r="B61" s="417"/>
      <c r="C61" s="417"/>
      <c r="D61" s="417"/>
      <c r="E61" s="417"/>
      <c r="F61" s="417"/>
      <c r="G61" s="417"/>
      <c r="H61" s="417"/>
      <c r="I61" s="417"/>
      <c r="J61" s="417"/>
    </row>
  </sheetData>
  <sheetProtection selectLockedCells="1" selectUnlockedCells="1"/>
  <mergeCells count="21">
    <mergeCell ref="D15:E15"/>
    <mergeCell ref="F15:J15"/>
    <mergeCell ref="B2:J2"/>
    <mergeCell ref="I4:J4"/>
    <mergeCell ref="C6:J6"/>
    <mergeCell ref="C7:J7"/>
    <mergeCell ref="C8:J8"/>
    <mergeCell ref="C9:J9"/>
    <mergeCell ref="B10:J10"/>
    <mergeCell ref="B11:J11"/>
    <mergeCell ref="B12:J12"/>
    <mergeCell ref="B13:J13"/>
    <mergeCell ref="B14:J14"/>
    <mergeCell ref="B55:J55"/>
    <mergeCell ref="B58:J58"/>
    <mergeCell ref="B19:J19"/>
    <mergeCell ref="B20:J21"/>
    <mergeCell ref="B23:J23"/>
    <mergeCell ref="B46:F46"/>
    <mergeCell ref="H46:J46"/>
    <mergeCell ref="B51:F51"/>
  </mergeCells>
  <phoneticPr fontId="6"/>
  <conditionalFormatting sqref="C15:C16">
    <cfRule type="containsText" dxfId="6" priority="2" operator="containsText" text="あり">
      <formula>NOT(ISERROR(SEARCH("あり",C15)))</formula>
    </cfRule>
    <cfRule type="containsText" dxfId="5" priority="4" operator="containsText" text="なし">
      <formula>NOT(ISERROR(SEARCH("なし",C15)))</formula>
    </cfRule>
    <cfRule type="containsText" dxfId="4" priority="5" operator="containsText" text="あり">
      <formula>NOT(ISERROR(SEARCH("あり",C15)))</formula>
    </cfRule>
  </conditionalFormatting>
  <conditionalFormatting sqref="C6:J9 B11 B13 C15 F15 B55 B58">
    <cfRule type="expression" dxfId="3" priority="1">
      <formula>B6=""</formula>
    </cfRule>
  </conditionalFormatting>
  <conditionalFormatting sqref="D27:H28">
    <cfRule type="cellIs" dxfId="2" priority="3" operator="greaterThan">
      <formula>1000000</formula>
    </cfRule>
  </conditionalFormatting>
  <dataValidations disablePrompts="1" count="4">
    <dataValidation imeMode="halfKatakana" allowBlank="1" showInputMessage="1" showErrorMessage="1" sqref="C8:H8 C6" xr:uid="{FF2360E2-EC23-43D3-B2D5-650423290EEC}"/>
    <dataValidation type="list" allowBlank="1" showInputMessage="1" showErrorMessage="1" sqref="C15:C16" xr:uid="{4BD3F80A-1164-444C-B5AC-8B2FF7D2D6FB}">
      <formula1>"あり,なし"</formula1>
    </dataValidation>
    <dataValidation imeMode="halfAlpha" allowBlank="1" showInputMessage="1" showErrorMessage="1" sqref="B13:J13" xr:uid="{B12A4434-D311-40F5-BC57-1E0A75DA27A0}"/>
    <dataValidation type="list" allowBlank="1" showInputMessage="1" showErrorMessage="1" sqref="F15:J15" xr:uid="{61B751F9-B979-465B-96B6-5C18F71BA1AB}">
      <formula1>"令和元年度,令和２年度,令和３年度,令和４年度,令和５年度,令和６年度"</formula1>
    </dataValidation>
  </dataValidations>
  <printOptions horizontalCentered="1"/>
  <pageMargins left="0.70866141732283472" right="0.70866141732283472" top="0.74803149606299213" bottom="0.74803149606299213" header="0.31496062992125984" footer="0.31496062992125984"/>
  <pageSetup paperSize="9" scale="5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7937" r:id="rId4" name="Check Box 1">
              <controlPr defaultSize="0" autoFill="0" autoLine="0" autoPict="0">
                <anchor moveWithCells="1">
                  <from>
                    <xdr:col>1</xdr:col>
                    <xdr:colOff>1771650</xdr:colOff>
                    <xdr:row>26</xdr:row>
                    <xdr:rowOff>161925</xdr:rowOff>
                  </from>
                  <to>
                    <xdr:col>2</xdr:col>
                    <xdr:colOff>285750</xdr:colOff>
                    <xdr:row>29</xdr:row>
                    <xdr:rowOff>123825</xdr:rowOff>
                  </to>
                </anchor>
              </controlPr>
            </control>
          </mc:Choice>
        </mc:AlternateContent>
        <mc:AlternateContent xmlns:mc="http://schemas.openxmlformats.org/markup-compatibility/2006">
          <mc:Choice Requires="x14">
            <control shapeId="167938" r:id="rId5" name="Check Box 2">
              <controlPr defaultSize="0" autoFill="0" autoLine="0" autoPict="0">
                <anchor moveWithCells="1">
                  <from>
                    <xdr:col>1</xdr:col>
                    <xdr:colOff>1771650</xdr:colOff>
                    <xdr:row>29</xdr:row>
                    <xdr:rowOff>180975</xdr:rowOff>
                  </from>
                  <to>
                    <xdr:col>2</xdr:col>
                    <xdr:colOff>190500</xdr:colOff>
                    <xdr:row>31</xdr:row>
                    <xdr:rowOff>9525</xdr:rowOff>
                  </to>
                </anchor>
              </controlPr>
            </control>
          </mc:Choice>
        </mc:AlternateContent>
        <mc:AlternateContent xmlns:mc="http://schemas.openxmlformats.org/markup-compatibility/2006">
          <mc:Choice Requires="x14">
            <control shapeId="167939" r:id="rId6" name="Check Box 3">
              <controlPr defaultSize="0" autoFill="0" autoLine="0" autoPict="0">
                <anchor moveWithCells="1">
                  <from>
                    <xdr:col>1</xdr:col>
                    <xdr:colOff>1771650</xdr:colOff>
                    <xdr:row>28</xdr:row>
                    <xdr:rowOff>104775</xdr:rowOff>
                  </from>
                  <to>
                    <xdr:col>2</xdr:col>
                    <xdr:colOff>161925</xdr:colOff>
                    <xdr:row>30</xdr:row>
                    <xdr:rowOff>104775</xdr:rowOff>
                  </to>
                </anchor>
              </controlPr>
            </control>
          </mc:Choice>
        </mc:AlternateContent>
        <mc:AlternateContent xmlns:mc="http://schemas.openxmlformats.org/markup-compatibility/2006">
          <mc:Choice Requires="x14">
            <control shapeId="167940" r:id="rId7" name="Check Box 4">
              <controlPr defaultSize="0" autoFill="0" autoLine="0" autoPict="0">
                <anchor moveWithCells="1">
                  <from>
                    <xdr:col>1</xdr:col>
                    <xdr:colOff>1771650</xdr:colOff>
                    <xdr:row>31</xdr:row>
                    <xdr:rowOff>219075</xdr:rowOff>
                  </from>
                  <to>
                    <xdr:col>2</xdr:col>
                    <xdr:colOff>200025</xdr:colOff>
                    <xdr:row>33</xdr:row>
                    <xdr:rowOff>76200</xdr:rowOff>
                  </to>
                </anchor>
              </controlPr>
            </control>
          </mc:Choice>
        </mc:AlternateContent>
        <mc:AlternateContent xmlns:mc="http://schemas.openxmlformats.org/markup-compatibility/2006">
          <mc:Choice Requires="x14">
            <control shapeId="167941" r:id="rId8" name="Check Box 5">
              <controlPr defaultSize="0" autoFill="0" autoLine="0" autoPict="0">
                <anchor moveWithCells="1">
                  <from>
                    <xdr:col>1</xdr:col>
                    <xdr:colOff>1771650</xdr:colOff>
                    <xdr:row>39</xdr:row>
                    <xdr:rowOff>238125</xdr:rowOff>
                  </from>
                  <to>
                    <xdr:col>2</xdr:col>
                    <xdr:colOff>190500</xdr:colOff>
                    <xdr:row>41</xdr:row>
                    <xdr:rowOff>9525</xdr:rowOff>
                  </to>
                </anchor>
              </controlPr>
            </control>
          </mc:Choice>
        </mc:AlternateContent>
        <mc:AlternateContent xmlns:mc="http://schemas.openxmlformats.org/markup-compatibility/2006">
          <mc:Choice Requires="x14">
            <control shapeId="167942" r:id="rId9" name="Check Box 6">
              <controlPr defaultSize="0" autoFill="0" autoLine="0" autoPict="0">
                <anchor moveWithCells="1">
                  <from>
                    <xdr:col>3</xdr:col>
                    <xdr:colOff>742950</xdr:colOff>
                    <xdr:row>28</xdr:row>
                    <xdr:rowOff>152400</xdr:rowOff>
                  </from>
                  <to>
                    <xdr:col>3</xdr:col>
                    <xdr:colOff>990600</xdr:colOff>
                    <xdr:row>30</xdr:row>
                    <xdr:rowOff>47625</xdr:rowOff>
                  </to>
                </anchor>
              </controlPr>
            </control>
          </mc:Choice>
        </mc:AlternateContent>
        <mc:AlternateContent xmlns:mc="http://schemas.openxmlformats.org/markup-compatibility/2006">
          <mc:Choice Requires="x14">
            <control shapeId="167943" r:id="rId10" name="Check Box 7">
              <controlPr defaultSize="0" autoFill="0" autoLine="0" autoPict="0">
                <anchor moveWithCells="1">
                  <from>
                    <xdr:col>3</xdr:col>
                    <xdr:colOff>742950</xdr:colOff>
                    <xdr:row>27</xdr:row>
                    <xdr:rowOff>19050</xdr:rowOff>
                  </from>
                  <to>
                    <xdr:col>3</xdr:col>
                    <xdr:colOff>990600</xdr:colOff>
                    <xdr:row>29</xdr:row>
                    <xdr:rowOff>66675</xdr:rowOff>
                  </to>
                </anchor>
              </controlPr>
            </control>
          </mc:Choice>
        </mc:AlternateContent>
        <mc:AlternateContent xmlns:mc="http://schemas.openxmlformats.org/markup-compatibility/2006">
          <mc:Choice Requires="x14">
            <control shapeId="167944" r:id="rId11" name="Check Box 8">
              <controlPr defaultSize="0" autoFill="0" autoLine="0" autoPict="0">
                <anchor moveWithCells="1">
                  <from>
                    <xdr:col>1</xdr:col>
                    <xdr:colOff>1771650</xdr:colOff>
                    <xdr:row>35</xdr:row>
                    <xdr:rowOff>209550</xdr:rowOff>
                  </from>
                  <to>
                    <xdr:col>2</xdr:col>
                    <xdr:colOff>190500</xdr:colOff>
                    <xdr:row>37</xdr:row>
                    <xdr:rowOff>0</xdr:rowOff>
                  </to>
                </anchor>
              </controlPr>
            </control>
          </mc:Choice>
        </mc:AlternateContent>
        <mc:AlternateContent xmlns:mc="http://schemas.openxmlformats.org/markup-compatibility/2006">
          <mc:Choice Requires="x14">
            <control shapeId="167945" r:id="rId12" name="Check Box 9">
              <controlPr defaultSize="0" autoFill="0" autoLine="0" autoPict="0">
                <anchor moveWithCells="1">
                  <from>
                    <xdr:col>1</xdr:col>
                    <xdr:colOff>1771650</xdr:colOff>
                    <xdr:row>41</xdr:row>
                    <xdr:rowOff>200025</xdr:rowOff>
                  </from>
                  <to>
                    <xdr:col>2</xdr:col>
                    <xdr:colOff>190500</xdr:colOff>
                    <xdr:row>43</xdr:row>
                    <xdr:rowOff>66675</xdr:rowOff>
                  </to>
                </anchor>
              </controlPr>
            </control>
          </mc:Choice>
        </mc:AlternateContent>
        <mc:AlternateContent xmlns:mc="http://schemas.openxmlformats.org/markup-compatibility/2006">
          <mc:Choice Requires="x14">
            <control shapeId="167946" r:id="rId13" name="Check Box 10">
              <controlPr defaultSize="0" autoFill="0" autoLine="0" autoPict="0">
                <anchor moveWithCells="1">
                  <from>
                    <xdr:col>1</xdr:col>
                    <xdr:colOff>1771650</xdr:colOff>
                    <xdr:row>38</xdr:row>
                    <xdr:rowOff>133350</xdr:rowOff>
                  </from>
                  <to>
                    <xdr:col>2</xdr:col>
                    <xdr:colOff>180975</xdr:colOff>
                    <xdr:row>40</xdr:row>
                    <xdr:rowOff>47625</xdr:rowOff>
                  </to>
                </anchor>
              </controlPr>
            </control>
          </mc:Choice>
        </mc:AlternateContent>
        <mc:AlternateContent xmlns:mc="http://schemas.openxmlformats.org/markup-compatibility/2006">
          <mc:Choice Requires="x14">
            <control shapeId="167947" r:id="rId14" name="Check Box 11">
              <controlPr defaultSize="0" autoFill="0" autoLine="0" autoPict="0">
                <anchor moveWithCells="1">
                  <from>
                    <xdr:col>1</xdr:col>
                    <xdr:colOff>1771650</xdr:colOff>
                    <xdr:row>41</xdr:row>
                    <xdr:rowOff>19050</xdr:rowOff>
                  </from>
                  <to>
                    <xdr:col>2</xdr:col>
                    <xdr:colOff>200025</xdr:colOff>
                    <xdr:row>41</xdr:row>
                    <xdr:rowOff>190500</xdr:rowOff>
                  </to>
                </anchor>
              </controlPr>
            </control>
          </mc:Choice>
        </mc:AlternateContent>
        <mc:AlternateContent xmlns:mc="http://schemas.openxmlformats.org/markup-compatibility/2006">
          <mc:Choice Requires="x14">
            <control shapeId="167948" r:id="rId15" name="Check Box 12">
              <controlPr defaultSize="0" autoFill="0" autoLine="0" autoPict="0">
                <anchor moveWithCells="1">
                  <from>
                    <xdr:col>1</xdr:col>
                    <xdr:colOff>1771650</xdr:colOff>
                    <xdr:row>33</xdr:row>
                    <xdr:rowOff>962025</xdr:rowOff>
                  </from>
                  <to>
                    <xdr:col>2</xdr:col>
                    <xdr:colOff>171450</xdr:colOff>
                    <xdr:row>35</xdr:row>
                    <xdr:rowOff>47625</xdr:rowOff>
                  </to>
                </anchor>
              </controlPr>
            </control>
          </mc:Choice>
        </mc:AlternateContent>
        <mc:AlternateContent xmlns:mc="http://schemas.openxmlformats.org/markup-compatibility/2006">
          <mc:Choice Requires="x14">
            <control shapeId="167949" r:id="rId16" name="Check Box 13">
              <controlPr defaultSize="0" autoFill="0" autoLine="0" autoPict="0">
                <anchor moveWithCells="1">
                  <from>
                    <xdr:col>1</xdr:col>
                    <xdr:colOff>1771650</xdr:colOff>
                    <xdr:row>34</xdr:row>
                    <xdr:rowOff>190500</xdr:rowOff>
                  </from>
                  <to>
                    <xdr:col>2</xdr:col>
                    <xdr:colOff>161925</xdr:colOff>
                    <xdr:row>36</xdr:row>
                    <xdr:rowOff>19050</xdr:rowOff>
                  </to>
                </anchor>
              </controlPr>
            </control>
          </mc:Choice>
        </mc:AlternateContent>
        <mc:AlternateContent xmlns:mc="http://schemas.openxmlformats.org/markup-compatibility/2006">
          <mc:Choice Requires="x14">
            <control shapeId="167950" r:id="rId17" name="Check Box 14">
              <controlPr defaultSize="0" autoFill="0" autoLine="0" autoPict="0">
                <anchor moveWithCells="1">
                  <from>
                    <xdr:col>0</xdr:col>
                    <xdr:colOff>95250</xdr:colOff>
                    <xdr:row>18</xdr:row>
                    <xdr:rowOff>485775</xdr:rowOff>
                  </from>
                  <to>
                    <xdr:col>1</xdr:col>
                    <xdr:colOff>247650</xdr:colOff>
                    <xdr:row>21</xdr:row>
                    <xdr:rowOff>47625</xdr:rowOff>
                  </to>
                </anchor>
              </controlPr>
            </control>
          </mc:Choice>
        </mc:AlternateContent>
        <mc:AlternateContent xmlns:mc="http://schemas.openxmlformats.org/markup-compatibility/2006">
          <mc:Choice Requires="x14">
            <control shapeId="167951" r:id="rId18" name="Check Box 15">
              <controlPr defaultSize="0" autoFill="0" autoLine="0" autoPict="0">
                <anchor moveWithCells="1">
                  <from>
                    <xdr:col>0</xdr:col>
                    <xdr:colOff>95250</xdr:colOff>
                    <xdr:row>16</xdr:row>
                    <xdr:rowOff>104775</xdr:rowOff>
                  </from>
                  <to>
                    <xdr:col>1</xdr:col>
                    <xdr:colOff>257175</xdr:colOff>
                    <xdr:row>18</xdr:row>
                    <xdr:rowOff>104775</xdr:rowOff>
                  </to>
                </anchor>
              </controlPr>
            </control>
          </mc:Choice>
        </mc:AlternateContent>
        <mc:AlternateContent xmlns:mc="http://schemas.openxmlformats.org/markup-compatibility/2006">
          <mc:Choice Requires="x14">
            <control shapeId="167952" r:id="rId19" name="Check Box 16">
              <controlPr defaultSize="0" autoFill="0" autoLine="0" autoPict="0">
                <anchor moveWithCells="1">
                  <from>
                    <xdr:col>0</xdr:col>
                    <xdr:colOff>95250</xdr:colOff>
                    <xdr:row>18</xdr:row>
                    <xdr:rowOff>66675</xdr:rowOff>
                  </from>
                  <to>
                    <xdr:col>1</xdr:col>
                    <xdr:colOff>142875</xdr:colOff>
                    <xdr:row>18</xdr:row>
                    <xdr:rowOff>476250</xdr:rowOff>
                  </to>
                </anchor>
              </controlPr>
            </control>
          </mc:Choice>
        </mc:AlternateContent>
        <mc:AlternateContent xmlns:mc="http://schemas.openxmlformats.org/markup-compatibility/2006">
          <mc:Choice Requires="x14">
            <control shapeId="167953" r:id="rId20" name="Check Box 17">
              <controlPr defaultSize="0" autoFill="0" autoLine="0" autoPict="0">
                <anchor moveWithCells="1">
                  <from>
                    <xdr:col>0</xdr:col>
                    <xdr:colOff>95250</xdr:colOff>
                    <xdr:row>22</xdr:row>
                    <xdr:rowOff>0</xdr:rowOff>
                  </from>
                  <to>
                    <xdr:col>1</xdr:col>
                    <xdr:colOff>142875</xdr:colOff>
                    <xdr:row>23</xdr:row>
                    <xdr:rowOff>0</xdr:rowOff>
                  </to>
                </anchor>
              </controlPr>
            </control>
          </mc:Choice>
        </mc:AlternateContent>
        <mc:AlternateContent xmlns:mc="http://schemas.openxmlformats.org/markup-compatibility/2006">
          <mc:Choice Requires="x14">
            <control shapeId="167954" r:id="rId21" name="Check Box 18">
              <controlPr defaultSize="0" autoFill="0" autoLine="0" autoPict="0">
                <anchor moveWithCells="1">
                  <from>
                    <xdr:col>1</xdr:col>
                    <xdr:colOff>1771650</xdr:colOff>
                    <xdr:row>30</xdr:row>
                    <xdr:rowOff>304800</xdr:rowOff>
                  </from>
                  <to>
                    <xdr:col>2</xdr:col>
                    <xdr:colOff>209550</xdr:colOff>
                    <xdr:row>32</xdr:row>
                    <xdr:rowOff>47625</xdr:rowOff>
                  </to>
                </anchor>
              </controlPr>
            </control>
          </mc:Choice>
        </mc:AlternateContent>
        <mc:AlternateContent xmlns:mc="http://schemas.openxmlformats.org/markup-compatibility/2006">
          <mc:Choice Requires="x14">
            <control shapeId="167955" r:id="rId22" name="Check Box 19">
              <controlPr defaultSize="0" autoFill="0" autoLine="0" autoPict="0">
                <anchor moveWithCells="1">
                  <from>
                    <xdr:col>1</xdr:col>
                    <xdr:colOff>0</xdr:colOff>
                    <xdr:row>46</xdr:row>
                    <xdr:rowOff>0</xdr:rowOff>
                  </from>
                  <to>
                    <xdr:col>2</xdr:col>
                    <xdr:colOff>200025</xdr:colOff>
                    <xdr:row>47</xdr:row>
                    <xdr:rowOff>9525</xdr:rowOff>
                  </to>
                </anchor>
              </controlPr>
            </control>
          </mc:Choice>
        </mc:AlternateContent>
        <mc:AlternateContent xmlns:mc="http://schemas.openxmlformats.org/markup-compatibility/2006">
          <mc:Choice Requires="x14">
            <control shapeId="167956" r:id="rId23" name="Check Box 20">
              <controlPr defaultSize="0" autoFill="0" autoLine="0" autoPict="0">
                <anchor moveWithCells="1">
                  <from>
                    <xdr:col>1</xdr:col>
                    <xdr:colOff>0</xdr:colOff>
                    <xdr:row>47</xdr:row>
                    <xdr:rowOff>190500</xdr:rowOff>
                  </from>
                  <to>
                    <xdr:col>2</xdr:col>
                    <xdr:colOff>447675</xdr:colOff>
                    <xdr:row>49</xdr:row>
                    <xdr:rowOff>19050</xdr:rowOff>
                  </to>
                </anchor>
              </controlPr>
            </control>
          </mc:Choice>
        </mc:AlternateContent>
        <mc:AlternateContent xmlns:mc="http://schemas.openxmlformats.org/markup-compatibility/2006">
          <mc:Choice Requires="x14">
            <control shapeId="167957" r:id="rId24" name="Check Box 21">
              <controlPr defaultSize="0" autoFill="0" autoLine="0" autoPict="0">
                <anchor moveWithCells="1">
                  <from>
                    <xdr:col>1</xdr:col>
                    <xdr:colOff>0</xdr:colOff>
                    <xdr:row>49</xdr:row>
                    <xdr:rowOff>9525</xdr:rowOff>
                  </from>
                  <to>
                    <xdr:col>2</xdr:col>
                    <xdr:colOff>247650</xdr:colOff>
                    <xdr:row>50</xdr:row>
                    <xdr:rowOff>9525</xdr:rowOff>
                  </to>
                </anchor>
              </controlPr>
            </control>
          </mc:Choice>
        </mc:AlternateContent>
        <mc:AlternateContent xmlns:mc="http://schemas.openxmlformats.org/markup-compatibility/2006">
          <mc:Choice Requires="x14">
            <control shapeId="167958" r:id="rId25" name="Check Box 22">
              <controlPr defaultSize="0" autoFill="0" autoLine="0" autoPict="0">
                <anchor moveWithCells="1">
                  <from>
                    <xdr:col>1</xdr:col>
                    <xdr:colOff>0</xdr:colOff>
                    <xdr:row>46</xdr:row>
                    <xdr:rowOff>219075</xdr:rowOff>
                  </from>
                  <to>
                    <xdr:col>2</xdr:col>
                    <xdr:colOff>447675</xdr:colOff>
                    <xdr:row>48</xdr:row>
                    <xdr:rowOff>0</xdr:rowOff>
                  </to>
                </anchor>
              </controlPr>
            </control>
          </mc:Choice>
        </mc:AlternateContent>
        <mc:AlternateContent xmlns:mc="http://schemas.openxmlformats.org/markup-compatibility/2006">
          <mc:Choice Requires="x14">
            <control shapeId="167959" r:id="rId26" name="Check Box 23">
              <controlPr defaultSize="0" autoFill="0" autoLine="0" autoPict="0">
                <anchor moveWithCells="1">
                  <from>
                    <xdr:col>1</xdr:col>
                    <xdr:colOff>0</xdr:colOff>
                    <xdr:row>49</xdr:row>
                    <xdr:rowOff>219075</xdr:rowOff>
                  </from>
                  <to>
                    <xdr:col>2</xdr:col>
                    <xdr:colOff>600075</xdr:colOff>
                    <xdr:row>51</xdr:row>
                    <xdr:rowOff>0</xdr:rowOff>
                  </to>
                </anchor>
              </controlPr>
            </control>
          </mc:Choice>
        </mc:AlternateContent>
        <mc:AlternateContent xmlns:mc="http://schemas.openxmlformats.org/markup-compatibility/2006">
          <mc:Choice Requires="x14">
            <control shapeId="167960" r:id="rId27" name="Check Box 24">
              <controlPr defaultSize="0" autoFill="0" autoLine="0" autoPict="0">
                <anchor moveWithCells="1">
                  <from>
                    <xdr:col>1</xdr:col>
                    <xdr:colOff>1781175</xdr:colOff>
                    <xdr:row>45</xdr:row>
                    <xdr:rowOff>219075</xdr:rowOff>
                  </from>
                  <to>
                    <xdr:col>4</xdr:col>
                    <xdr:colOff>771525</xdr:colOff>
                    <xdr:row>47</xdr:row>
                    <xdr:rowOff>9525</xdr:rowOff>
                  </to>
                </anchor>
              </controlPr>
            </control>
          </mc:Choice>
        </mc:AlternateContent>
        <mc:AlternateContent xmlns:mc="http://schemas.openxmlformats.org/markup-compatibility/2006">
          <mc:Choice Requires="x14">
            <control shapeId="167962" r:id="rId28" name="Check Box 26">
              <controlPr defaultSize="0" autoFill="0" autoLine="0" autoPict="0">
                <anchor moveWithCells="1">
                  <from>
                    <xdr:col>7</xdr:col>
                    <xdr:colOff>38100</xdr:colOff>
                    <xdr:row>46</xdr:row>
                    <xdr:rowOff>28575</xdr:rowOff>
                  </from>
                  <to>
                    <xdr:col>8</xdr:col>
                    <xdr:colOff>47625</xdr:colOff>
                    <xdr:row>46</xdr:row>
                    <xdr:rowOff>219075</xdr:rowOff>
                  </to>
                </anchor>
              </controlPr>
            </control>
          </mc:Choice>
        </mc:AlternateContent>
        <mc:AlternateContent xmlns:mc="http://schemas.openxmlformats.org/markup-compatibility/2006">
          <mc:Choice Requires="x14">
            <control shapeId="167963" r:id="rId29" name="Check Box 27">
              <controlPr defaultSize="0" autoFill="0" autoLine="0" autoPict="0">
                <anchor moveWithCells="1">
                  <from>
                    <xdr:col>7</xdr:col>
                    <xdr:colOff>38100</xdr:colOff>
                    <xdr:row>47</xdr:row>
                    <xdr:rowOff>76200</xdr:rowOff>
                  </from>
                  <to>
                    <xdr:col>9</xdr:col>
                    <xdr:colOff>219075</xdr:colOff>
                    <xdr:row>48</xdr:row>
                    <xdr:rowOff>95250</xdr:rowOff>
                  </to>
                </anchor>
              </controlPr>
            </control>
          </mc:Choice>
        </mc:AlternateContent>
        <mc:AlternateContent xmlns:mc="http://schemas.openxmlformats.org/markup-compatibility/2006">
          <mc:Choice Requires="x14">
            <control shapeId="167964" r:id="rId30" name="Check Box 28">
              <controlPr defaultSize="0" autoFill="0" autoLine="0" autoPict="0">
                <anchor moveWithCells="1">
                  <from>
                    <xdr:col>7</xdr:col>
                    <xdr:colOff>38100</xdr:colOff>
                    <xdr:row>48</xdr:row>
                    <xdr:rowOff>19050</xdr:rowOff>
                  </from>
                  <to>
                    <xdr:col>9</xdr:col>
                    <xdr:colOff>28575</xdr:colOff>
                    <xdr:row>49</xdr:row>
                    <xdr:rowOff>95250</xdr:rowOff>
                  </to>
                </anchor>
              </controlPr>
            </control>
          </mc:Choice>
        </mc:AlternateContent>
        <mc:AlternateContent xmlns:mc="http://schemas.openxmlformats.org/markup-compatibility/2006">
          <mc:Choice Requires="x14">
            <control shapeId="167965" r:id="rId31" name="Check Box 29">
              <controlPr defaultSize="0" autoFill="0" autoLine="0" autoPict="0">
                <anchor moveWithCells="1">
                  <from>
                    <xdr:col>9</xdr:col>
                    <xdr:colOff>9525</xdr:colOff>
                    <xdr:row>47</xdr:row>
                    <xdr:rowOff>85725</xdr:rowOff>
                  </from>
                  <to>
                    <xdr:col>10</xdr:col>
                    <xdr:colOff>0</xdr:colOff>
                    <xdr:row>48</xdr:row>
                    <xdr:rowOff>104775</xdr:rowOff>
                  </to>
                </anchor>
              </controlPr>
            </control>
          </mc:Choice>
        </mc:AlternateContent>
        <mc:AlternateContent xmlns:mc="http://schemas.openxmlformats.org/markup-compatibility/2006">
          <mc:Choice Requires="x14">
            <control shapeId="167966" r:id="rId32" name="Check Box 30">
              <controlPr defaultSize="0" autoFill="0" autoLine="0" autoPict="0">
                <anchor moveWithCells="1">
                  <from>
                    <xdr:col>9</xdr:col>
                    <xdr:colOff>9525</xdr:colOff>
                    <xdr:row>48</xdr:row>
                    <xdr:rowOff>19050</xdr:rowOff>
                  </from>
                  <to>
                    <xdr:col>9</xdr:col>
                    <xdr:colOff>2447925</xdr:colOff>
                    <xdr:row>49</xdr:row>
                    <xdr:rowOff>123825</xdr:rowOff>
                  </to>
                </anchor>
              </controlPr>
            </control>
          </mc:Choice>
        </mc:AlternateContent>
        <mc:AlternateContent xmlns:mc="http://schemas.openxmlformats.org/markup-compatibility/2006">
          <mc:Choice Requires="x14">
            <control shapeId="167967" r:id="rId33" name="Check Box 31">
              <controlPr defaultSize="0" autoFill="0" autoLine="0" autoPict="0">
                <anchor moveWithCells="1">
                  <from>
                    <xdr:col>9</xdr:col>
                    <xdr:colOff>266700</xdr:colOff>
                    <xdr:row>49</xdr:row>
                    <xdr:rowOff>28575</xdr:rowOff>
                  </from>
                  <to>
                    <xdr:col>9</xdr:col>
                    <xdr:colOff>1343025</xdr:colOff>
                    <xdr:row>50</xdr:row>
                    <xdr:rowOff>66675</xdr:rowOff>
                  </to>
                </anchor>
              </controlPr>
            </control>
          </mc:Choice>
        </mc:AlternateContent>
        <mc:AlternateContent xmlns:mc="http://schemas.openxmlformats.org/markup-compatibility/2006">
          <mc:Choice Requires="x14">
            <control shapeId="167968" r:id="rId34" name="Check Box 32">
              <controlPr defaultSize="0" autoFill="0" autoLine="0" autoPict="0">
                <anchor moveWithCells="1">
                  <from>
                    <xdr:col>7</xdr:col>
                    <xdr:colOff>47625</xdr:colOff>
                    <xdr:row>49</xdr:row>
                    <xdr:rowOff>28575</xdr:rowOff>
                  </from>
                  <to>
                    <xdr:col>9</xdr:col>
                    <xdr:colOff>333375</xdr:colOff>
                    <xdr:row>50</xdr:row>
                    <xdr:rowOff>66675</xdr:rowOff>
                  </to>
                </anchor>
              </controlPr>
            </control>
          </mc:Choice>
        </mc:AlternateContent>
        <mc:AlternateContent xmlns:mc="http://schemas.openxmlformats.org/markup-compatibility/2006">
          <mc:Choice Requires="x14">
            <control shapeId="167969" r:id="rId35" name="Check Box 33">
              <controlPr defaultSize="0" autoFill="0" autoLine="0" autoPict="0">
                <anchor moveWithCells="1">
                  <from>
                    <xdr:col>2</xdr:col>
                    <xdr:colOff>790575</xdr:colOff>
                    <xdr:row>48</xdr:row>
                    <xdr:rowOff>161925</xdr:rowOff>
                  </from>
                  <to>
                    <xdr:col>5</xdr:col>
                    <xdr:colOff>400050</xdr:colOff>
                    <xdr:row>49</xdr:row>
                    <xdr:rowOff>219075</xdr:rowOff>
                  </to>
                </anchor>
              </controlPr>
            </control>
          </mc:Choice>
        </mc:AlternateContent>
        <mc:AlternateContent xmlns:mc="http://schemas.openxmlformats.org/markup-compatibility/2006">
          <mc:Choice Requires="x14">
            <control shapeId="167970" r:id="rId36" name="Check Box 34">
              <controlPr defaultSize="0" autoFill="0" autoLine="0" autoPict="0">
                <anchor moveWithCells="1">
                  <from>
                    <xdr:col>1</xdr:col>
                    <xdr:colOff>1781175</xdr:colOff>
                    <xdr:row>46</xdr:row>
                    <xdr:rowOff>200025</xdr:rowOff>
                  </from>
                  <to>
                    <xdr:col>4</xdr:col>
                    <xdr:colOff>857250</xdr:colOff>
                    <xdr:row>47</xdr:row>
                    <xdr:rowOff>200025</xdr:rowOff>
                  </to>
                </anchor>
              </controlPr>
            </control>
          </mc:Choice>
        </mc:AlternateContent>
        <mc:AlternateContent xmlns:mc="http://schemas.openxmlformats.org/markup-compatibility/2006">
          <mc:Choice Requires="x14">
            <control shapeId="167971" r:id="rId37" name="Check Box 35">
              <controlPr defaultSize="0" autoFill="0" autoLine="0" autoPict="0">
                <anchor moveWithCells="1">
                  <from>
                    <xdr:col>2</xdr:col>
                    <xdr:colOff>790575</xdr:colOff>
                    <xdr:row>47</xdr:row>
                    <xdr:rowOff>171450</xdr:rowOff>
                  </from>
                  <to>
                    <xdr:col>5</xdr:col>
                    <xdr:colOff>0</xdr:colOff>
                    <xdr:row>49</xdr:row>
                    <xdr:rowOff>0</xdr:rowOff>
                  </to>
                </anchor>
              </controlPr>
            </control>
          </mc:Choice>
        </mc:AlternateContent>
        <mc:AlternateContent xmlns:mc="http://schemas.openxmlformats.org/markup-compatibility/2006">
          <mc:Choice Requires="x14">
            <control shapeId="167974" r:id="rId38" name="Check Box 38">
              <controlPr defaultSize="0" autoFill="0" autoLine="0" autoPict="0">
                <anchor moveWithCells="1">
                  <from>
                    <xdr:col>2</xdr:col>
                    <xdr:colOff>800100</xdr:colOff>
                    <xdr:row>49</xdr:row>
                    <xdr:rowOff>190500</xdr:rowOff>
                  </from>
                  <to>
                    <xdr:col>3</xdr:col>
                    <xdr:colOff>657225</xdr:colOff>
                    <xdr:row>50</xdr:row>
                    <xdr:rowOff>238125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7919F-A943-4E7B-8EA6-4A7444C9D17D}">
  <sheetPr>
    <tabColor rgb="FFFF0000"/>
  </sheetPr>
  <dimension ref="A1:V51"/>
  <sheetViews>
    <sheetView view="pageBreakPreview" zoomScale="60" zoomScaleNormal="100" workbookViewId="0">
      <selection activeCell="B23" sqref="B23:J23"/>
    </sheetView>
  </sheetViews>
  <sheetFormatPr defaultColWidth="5.625" defaultRowHeight="14.25"/>
  <cols>
    <col min="1" max="1" width="5" style="356" customWidth="1"/>
    <col min="2" max="2" width="5.625" style="356"/>
    <col min="3" max="3" width="12.875" style="356" customWidth="1"/>
    <col min="4" max="4" width="5.625" style="356"/>
    <col min="5" max="5" width="18" style="356" customWidth="1"/>
    <col min="6" max="20" width="5.625" style="356"/>
    <col min="21" max="21" width="8.625" style="356" customWidth="1"/>
    <col min="22" max="22" width="3.875" style="356" customWidth="1"/>
    <col min="23" max="23" width="2.75" style="356" customWidth="1"/>
    <col min="24" max="16384" width="5.625" style="356"/>
  </cols>
  <sheetData>
    <row r="1" spans="1:22" ht="17.25">
      <c r="A1" s="354" t="s">
        <v>521</v>
      </c>
      <c r="B1" s="355"/>
      <c r="C1" s="355"/>
      <c r="D1" s="355"/>
      <c r="E1" s="355"/>
      <c r="F1" s="355"/>
      <c r="G1" s="355"/>
      <c r="H1" s="355"/>
      <c r="I1" s="355"/>
      <c r="J1" s="355"/>
    </row>
    <row r="2" spans="1:22" ht="24.95" customHeight="1">
      <c r="A2" s="355"/>
      <c r="B2" s="984" t="s">
        <v>522</v>
      </c>
      <c r="C2" s="984"/>
      <c r="D2" s="984"/>
      <c r="E2" s="984"/>
      <c r="F2" s="984"/>
      <c r="G2" s="984"/>
      <c r="H2" s="984"/>
      <c r="I2" s="984"/>
      <c r="J2" s="984"/>
      <c r="K2" s="984"/>
      <c r="L2" s="984"/>
      <c r="M2" s="984"/>
      <c r="N2" s="984"/>
      <c r="O2" s="984"/>
      <c r="P2" s="984"/>
      <c r="Q2" s="984"/>
      <c r="R2" s="984"/>
      <c r="S2" s="984"/>
      <c r="T2" s="984"/>
      <c r="U2" s="984"/>
    </row>
    <row r="3" spans="1:22" ht="24.95" customHeight="1">
      <c r="A3" s="355"/>
      <c r="B3" s="984"/>
      <c r="C3" s="984"/>
      <c r="D3" s="984"/>
      <c r="E3" s="984"/>
      <c r="F3" s="984"/>
      <c r="G3" s="984"/>
      <c r="H3" s="984"/>
      <c r="I3" s="984"/>
      <c r="J3" s="984"/>
      <c r="K3" s="984"/>
      <c r="L3" s="984"/>
      <c r="M3" s="984"/>
      <c r="N3" s="984"/>
      <c r="O3" s="984"/>
      <c r="P3" s="984"/>
      <c r="Q3" s="984"/>
      <c r="R3" s="984"/>
      <c r="S3" s="984"/>
      <c r="T3" s="984"/>
      <c r="U3" s="984"/>
    </row>
    <row r="4" spans="1:22" s="359" customFormat="1" ht="9.75" customHeight="1">
      <c r="A4" s="357"/>
      <c r="B4" s="358"/>
      <c r="C4" s="358"/>
      <c r="D4" s="358"/>
      <c r="E4" s="358"/>
      <c r="F4" s="358"/>
      <c r="G4" s="358"/>
      <c r="H4" s="358"/>
      <c r="I4" s="358"/>
      <c r="J4" s="358"/>
    </row>
    <row r="5" spans="1:22" s="362" customFormat="1" ht="18.75">
      <c r="A5" s="360"/>
      <c r="B5" s="361"/>
      <c r="C5" s="361"/>
      <c r="D5" s="361"/>
      <c r="E5" s="361"/>
      <c r="F5" s="361"/>
      <c r="G5" s="361"/>
      <c r="H5" s="360"/>
      <c r="I5" s="360"/>
      <c r="J5" s="360"/>
      <c r="P5" s="824" t="s">
        <v>226</v>
      </c>
      <c r="Q5" s="824"/>
      <c r="R5" s="824"/>
      <c r="S5" s="825" t="s">
        <v>418</v>
      </c>
      <c r="T5" s="825"/>
      <c r="U5" s="825"/>
      <c r="V5" s="825"/>
    </row>
    <row r="6" spans="1:22" s="362" customFormat="1" ht="18.75">
      <c r="A6" s="360"/>
      <c r="B6" s="361"/>
      <c r="C6" s="361"/>
      <c r="D6" s="361"/>
      <c r="E6" s="361"/>
      <c r="F6" s="361"/>
      <c r="G6" s="361"/>
      <c r="H6" s="360"/>
      <c r="I6" s="360"/>
      <c r="J6" s="360"/>
      <c r="P6" s="363"/>
      <c r="Q6" s="363"/>
      <c r="R6" s="363"/>
      <c r="S6" s="364"/>
      <c r="T6" s="364"/>
      <c r="U6" s="364"/>
      <c r="V6" s="364"/>
    </row>
    <row r="7" spans="1:22" s="367" customFormat="1" ht="15" thickBot="1">
      <c r="A7" s="365"/>
      <c r="B7" s="365"/>
      <c r="C7" s="366" t="s">
        <v>153</v>
      </c>
      <c r="D7" s="365"/>
      <c r="E7" s="365"/>
      <c r="F7" s="365"/>
      <c r="G7" s="365"/>
      <c r="H7" s="365"/>
      <c r="I7" s="365"/>
      <c r="J7" s="365"/>
    </row>
    <row r="8" spans="1:22" s="367" customFormat="1" ht="24.95" customHeight="1">
      <c r="A8" s="365"/>
      <c r="B8" s="365"/>
      <c r="C8" s="368" t="s">
        <v>4</v>
      </c>
      <c r="D8" s="985" t="str">
        <f>'別紙3-2-3①「デジタル実績報告書」'!C7</f>
        <v>　株式会社朝焼け</v>
      </c>
      <c r="E8" s="986"/>
      <c r="F8" s="986"/>
      <c r="G8" s="986"/>
      <c r="H8" s="986"/>
      <c r="I8" s="986"/>
      <c r="J8" s="986"/>
      <c r="K8" s="987"/>
    </row>
    <row r="9" spans="1:22" s="367" customFormat="1" ht="24.95" customHeight="1">
      <c r="A9" s="365"/>
      <c r="B9" s="365"/>
      <c r="C9" s="369" t="s">
        <v>155</v>
      </c>
      <c r="D9" s="988" t="str">
        <f>'別紙3-2-3①「デジタル実績報告書」'!C9</f>
        <v>　　中野事業所</v>
      </c>
      <c r="E9" s="989"/>
      <c r="F9" s="989"/>
      <c r="G9" s="989"/>
      <c r="H9" s="989"/>
      <c r="I9" s="989"/>
      <c r="J9" s="989"/>
      <c r="K9" s="990"/>
    </row>
    <row r="10" spans="1:22" s="367" customFormat="1" ht="24.95" customHeight="1">
      <c r="A10" s="365"/>
      <c r="B10" s="365"/>
      <c r="C10" s="370" t="s">
        <v>506</v>
      </c>
      <c r="D10" s="991">
        <v>4</v>
      </c>
      <c r="E10" s="992"/>
      <c r="F10" s="834" t="s">
        <v>507</v>
      </c>
      <c r="G10" s="834"/>
      <c r="H10" s="834"/>
      <c r="I10" s="834"/>
      <c r="J10" s="834"/>
      <c r="K10" s="835"/>
    </row>
    <row r="11" spans="1:22" s="367" customFormat="1" ht="24.95" customHeight="1" thickBot="1">
      <c r="A11" s="365"/>
      <c r="B11" s="365"/>
      <c r="C11" s="371" t="s">
        <v>508</v>
      </c>
      <c r="D11" s="993">
        <v>48</v>
      </c>
      <c r="E11" s="994"/>
      <c r="F11" s="838" t="s">
        <v>507</v>
      </c>
      <c r="G11" s="838"/>
      <c r="H11" s="838"/>
      <c r="I11" s="838"/>
      <c r="J11" s="838"/>
      <c r="K11" s="839"/>
    </row>
    <row r="12" spans="1:22" ht="9.9499999999999993" customHeight="1">
      <c r="A12" s="355"/>
      <c r="B12" s="355"/>
      <c r="C12" s="355"/>
      <c r="D12" s="355"/>
      <c r="E12" s="355"/>
      <c r="F12" s="355"/>
      <c r="G12" s="355"/>
      <c r="H12" s="355"/>
      <c r="I12" s="355"/>
      <c r="J12" s="355"/>
    </row>
    <row r="13" spans="1:22" ht="20.100000000000001" customHeight="1">
      <c r="A13" s="355"/>
      <c r="B13" s="840" t="s">
        <v>509</v>
      </c>
      <c r="C13" s="840"/>
      <c r="D13" s="840"/>
      <c r="E13" s="841">
        <f>$C$17+$E$17-$G$17</f>
        <v>640000</v>
      </c>
      <c r="F13" s="842"/>
      <c r="G13" s="842"/>
      <c r="H13" s="842"/>
      <c r="I13" s="842"/>
      <c r="J13" s="844" t="s">
        <v>143</v>
      </c>
      <c r="K13" s="845"/>
      <c r="M13" s="821"/>
      <c r="N13" s="821"/>
      <c r="O13" s="821"/>
      <c r="P13" s="821"/>
      <c r="Q13" s="821"/>
      <c r="R13" s="821"/>
      <c r="T13" s="372"/>
      <c r="U13" s="372"/>
    </row>
    <row r="14" spans="1:22" ht="20.100000000000001" customHeight="1" thickBot="1">
      <c r="A14" s="355"/>
      <c r="B14" s="840"/>
      <c r="C14" s="840"/>
      <c r="D14" s="840"/>
      <c r="E14" s="843"/>
      <c r="F14" s="843"/>
      <c r="G14" s="843"/>
      <c r="H14" s="843"/>
      <c r="I14" s="843"/>
      <c r="J14" s="844"/>
      <c r="K14" s="845"/>
      <c r="M14" s="821"/>
      <c r="N14" s="821"/>
      <c r="O14" s="821"/>
      <c r="P14" s="821"/>
      <c r="Q14" s="821"/>
      <c r="R14" s="821"/>
      <c r="T14" s="372"/>
      <c r="U14" s="372"/>
    </row>
    <row r="15" spans="1:22" ht="9.9499999999999993" customHeight="1">
      <c r="A15" s="355"/>
      <c r="B15" s="355"/>
      <c r="C15" s="355"/>
      <c r="D15" s="355"/>
      <c r="E15" s="355"/>
      <c r="F15" s="355"/>
      <c r="G15" s="355"/>
      <c r="H15" s="355"/>
      <c r="I15" s="355"/>
      <c r="J15" s="355"/>
    </row>
    <row r="16" spans="1:22" ht="39.950000000000003" customHeight="1">
      <c r="A16" s="355"/>
      <c r="B16" s="355"/>
      <c r="C16" s="997" t="s">
        <v>510</v>
      </c>
      <c r="D16" s="849"/>
      <c r="E16" s="998" t="s">
        <v>511</v>
      </c>
      <c r="F16" s="999"/>
      <c r="G16" s="1000" t="s">
        <v>512</v>
      </c>
      <c r="H16" s="851"/>
      <c r="I16" s="373"/>
      <c r="J16" s="373"/>
    </row>
    <row r="17" spans="1:21" ht="24.95" customHeight="1">
      <c r="A17" s="355"/>
      <c r="B17" s="355"/>
      <c r="C17" s="852">
        <f>$P$30</f>
        <v>560000</v>
      </c>
      <c r="D17" s="853"/>
      <c r="E17" s="854">
        <f>$S$30</f>
        <v>80000</v>
      </c>
      <c r="F17" s="855"/>
      <c r="G17" s="856">
        <f>'別紙3-2-1「デジタル実績調書」'!D7</f>
        <v>0</v>
      </c>
      <c r="H17" s="857"/>
      <c r="I17" s="374"/>
      <c r="J17" s="374"/>
    </row>
    <row r="18" spans="1:21" ht="9.9499999999999993" customHeight="1">
      <c r="A18" s="355"/>
      <c r="B18" s="355"/>
      <c r="C18" s="355"/>
      <c r="D18" s="355"/>
      <c r="E18" s="355"/>
      <c r="F18" s="355"/>
      <c r="G18" s="355"/>
      <c r="H18" s="355"/>
      <c r="I18" s="355"/>
      <c r="J18" s="355"/>
    </row>
    <row r="19" spans="1:21" s="376" customFormat="1" ht="24.95" customHeight="1">
      <c r="A19" s="373"/>
      <c r="B19" s="375" t="s">
        <v>513</v>
      </c>
      <c r="C19" s="858" t="s">
        <v>514</v>
      </c>
      <c r="D19" s="858"/>
      <c r="E19" s="858"/>
      <c r="F19" s="858"/>
      <c r="G19" s="858"/>
      <c r="H19" s="858"/>
      <c r="I19" s="858"/>
      <c r="J19" s="858"/>
      <c r="K19" s="859" t="s">
        <v>10</v>
      </c>
      <c r="L19" s="859"/>
      <c r="M19" s="859" t="s">
        <v>515</v>
      </c>
      <c r="N19" s="859"/>
      <c r="O19" s="859"/>
      <c r="P19" s="859" t="s">
        <v>516</v>
      </c>
      <c r="Q19" s="859"/>
      <c r="R19" s="859"/>
      <c r="S19" s="860" t="s">
        <v>517</v>
      </c>
      <c r="T19" s="860"/>
      <c r="U19" s="860"/>
    </row>
    <row r="20" spans="1:21" ht="24.95" customHeight="1">
      <c r="A20" s="355"/>
      <c r="B20" s="377">
        <v>1</v>
      </c>
      <c r="C20" s="995" t="s">
        <v>564</v>
      </c>
      <c r="D20" s="995"/>
      <c r="E20" s="995"/>
      <c r="F20" s="995"/>
      <c r="G20" s="995"/>
      <c r="H20" s="995"/>
      <c r="I20" s="995"/>
      <c r="J20" s="995"/>
      <c r="K20" s="378">
        <v>1</v>
      </c>
      <c r="L20" s="379" t="s">
        <v>527</v>
      </c>
      <c r="M20" s="996">
        <v>200000</v>
      </c>
      <c r="N20" s="996"/>
      <c r="O20" s="996"/>
      <c r="P20" s="848">
        <f t="shared" ref="P20:P29" si="0">K20*M20</f>
        <v>200000</v>
      </c>
      <c r="Q20" s="848"/>
      <c r="R20" s="848"/>
      <c r="S20" s="996">
        <v>20000</v>
      </c>
      <c r="T20" s="996"/>
      <c r="U20" s="996"/>
    </row>
    <row r="21" spans="1:21" ht="24.95" customHeight="1">
      <c r="A21" s="355"/>
      <c r="B21" s="377">
        <v>2</v>
      </c>
      <c r="C21" s="995" t="s">
        <v>565</v>
      </c>
      <c r="D21" s="995"/>
      <c r="E21" s="995"/>
      <c r="F21" s="995"/>
      <c r="G21" s="995"/>
      <c r="H21" s="995"/>
      <c r="I21" s="995"/>
      <c r="J21" s="995"/>
      <c r="K21" s="378">
        <v>3</v>
      </c>
      <c r="L21" s="379" t="s">
        <v>527</v>
      </c>
      <c r="M21" s="996">
        <v>120000</v>
      </c>
      <c r="N21" s="996"/>
      <c r="O21" s="996"/>
      <c r="P21" s="848">
        <f t="shared" si="0"/>
        <v>360000</v>
      </c>
      <c r="Q21" s="848"/>
      <c r="R21" s="848"/>
      <c r="S21" s="996">
        <v>60000</v>
      </c>
      <c r="T21" s="996"/>
      <c r="U21" s="996"/>
    </row>
    <row r="22" spans="1:21" ht="24.95" customHeight="1">
      <c r="A22" s="355"/>
      <c r="B22" s="377">
        <v>3</v>
      </c>
      <c r="C22" s="995"/>
      <c r="D22" s="995"/>
      <c r="E22" s="995"/>
      <c r="F22" s="995"/>
      <c r="G22" s="995"/>
      <c r="H22" s="995"/>
      <c r="I22" s="995"/>
      <c r="J22" s="995"/>
      <c r="K22" s="378"/>
      <c r="L22" s="379"/>
      <c r="M22" s="996"/>
      <c r="N22" s="996"/>
      <c r="O22" s="996"/>
      <c r="P22" s="848">
        <f t="shared" si="0"/>
        <v>0</v>
      </c>
      <c r="Q22" s="848"/>
      <c r="R22" s="848"/>
      <c r="S22" s="996"/>
      <c r="T22" s="996"/>
      <c r="U22" s="996"/>
    </row>
    <row r="23" spans="1:21" ht="24.95" customHeight="1">
      <c r="A23" s="355"/>
      <c r="B23" s="377">
        <v>4</v>
      </c>
      <c r="C23" s="995"/>
      <c r="D23" s="995"/>
      <c r="E23" s="995"/>
      <c r="F23" s="995"/>
      <c r="G23" s="995"/>
      <c r="H23" s="995"/>
      <c r="I23" s="995"/>
      <c r="J23" s="995"/>
      <c r="K23" s="378"/>
      <c r="L23" s="379"/>
      <c r="M23" s="996"/>
      <c r="N23" s="996"/>
      <c r="O23" s="996"/>
      <c r="P23" s="848">
        <f t="shared" si="0"/>
        <v>0</v>
      </c>
      <c r="Q23" s="848"/>
      <c r="R23" s="848"/>
      <c r="S23" s="996"/>
      <c r="T23" s="996"/>
      <c r="U23" s="996"/>
    </row>
    <row r="24" spans="1:21" ht="24.95" customHeight="1">
      <c r="A24" s="355"/>
      <c r="B24" s="377">
        <v>5</v>
      </c>
      <c r="C24" s="995"/>
      <c r="D24" s="995"/>
      <c r="E24" s="995"/>
      <c r="F24" s="995"/>
      <c r="G24" s="995"/>
      <c r="H24" s="995"/>
      <c r="I24" s="995"/>
      <c r="J24" s="995"/>
      <c r="K24" s="378"/>
      <c r="L24" s="379"/>
      <c r="M24" s="996"/>
      <c r="N24" s="996"/>
      <c r="O24" s="996"/>
      <c r="P24" s="848">
        <f t="shared" si="0"/>
        <v>0</v>
      </c>
      <c r="Q24" s="848"/>
      <c r="R24" s="848"/>
      <c r="S24" s="996"/>
      <c r="T24" s="996"/>
      <c r="U24" s="996"/>
    </row>
    <row r="25" spans="1:21" ht="24.95" customHeight="1">
      <c r="A25" s="355"/>
      <c r="B25" s="377">
        <v>6</v>
      </c>
      <c r="C25" s="995"/>
      <c r="D25" s="995"/>
      <c r="E25" s="995"/>
      <c r="F25" s="995"/>
      <c r="G25" s="995"/>
      <c r="H25" s="995"/>
      <c r="I25" s="995"/>
      <c r="J25" s="995"/>
      <c r="K25" s="378"/>
      <c r="L25" s="379"/>
      <c r="M25" s="996"/>
      <c r="N25" s="996"/>
      <c r="O25" s="996"/>
      <c r="P25" s="848">
        <f t="shared" si="0"/>
        <v>0</v>
      </c>
      <c r="Q25" s="848"/>
      <c r="R25" s="848"/>
      <c r="S25" s="996"/>
      <c r="T25" s="996"/>
      <c r="U25" s="996"/>
    </row>
    <row r="26" spans="1:21" ht="24.95" customHeight="1">
      <c r="A26" s="355"/>
      <c r="B26" s="377">
        <v>7</v>
      </c>
      <c r="C26" s="995"/>
      <c r="D26" s="995"/>
      <c r="E26" s="995"/>
      <c r="F26" s="995"/>
      <c r="G26" s="995"/>
      <c r="H26" s="995"/>
      <c r="I26" s="995"/>
      <c r="J26" s="995"/>
      <c r="K26" s="378"/>
      <c r="L26" s="379"/>
      <c r="M26" s="996"/>
      <c r="N26" s="996"/>
      <c r="O26" s="996"/>
      <c r="P26" s="848">
        <f t="shared" si="0"/>
        <v>0</v>
      </c>
      <c r="Q26" s="848"/>
      <c r="R26" s="848"/>
      <c r="S26" s="996"/>
      <c r="T26" s="996"/>
      <c r="U26" s="996"/>
    </row>
    <row r="27" spans="1:21" ht="24.95" customHeight="1">
      <c r="A27" s="355"/>
      <c r="B27" s="377">
        <v>8</v>
      </c>
      <c r="C27" s="995"/>
      <c r="D27" s="995"/>
      <c r="E27" s="995"/>
      <c r="F27" s="995"/>
      <c r="G27" s="995"/>
      <c r="H27" s="995"/>
      <c r="I27" s="995"/>
      <c r="J27" s="995"/>
      <c r="K27" s="378"/>
      <c r="L27" s="379"/>
      <c r="M27" s="996"/>
      <c r="N27" s="996"/>
      <c r="O27" s="996"/>
      <c r="P27" s="848">
        <f t="shared" si="0"/>
        <v>0</v>
      </c>
      <c r="Q27" s="848"/>
      <c r="R27" s="848"/>
      <c r="S27" s="996"/>
      <c r="T27" s="996"/>
      <c r="U27" s="996"/>
    </row>
    <row r="28" spans="1:21" ht="24.95" customHeight="1">
      <c r="A28" s="355"/>
      <c r="B28" s="377">
        <v>9</v>
      </c>
      <c r="C28" s="995"/>
      <c r="D28" s="995"/>
      <c r="E28" s="995"/>
      <c r="F28" s="995"/>
      <c r="G28" s="995"/>
      <c r="H28" s="995"/>
      <c r="I28" s="995"/>
      <c r="J28" s="995"/>
      <c r="K28" s="378"/>
      <c r="L28" s="379"/>
      <c r="M28" s="996"/>
      <c r="N28" s="996"/>
      <c r="O28" s="996"/>
      <c r="P28" s="848">
        <f t="shared" si="0"/>
        <v>0</v>
      </c>
      <c r="Q28" s="848"/>
      <c r="R28" s="848"/>
      <c r="S28" s="996"/>
      <c r="T28" s="996"/>
      <c r="U28" s="996"/>
    </row>
    <row r="29" spans="1:21" ht="24.95" customHeight="1">
      <c r="A29" s="355"/>
      <c r="B29" s="377">
        <v>10</v>
      </c>
      <c r="C29" s="995"/>
      <c r="D29" s="995"/>
      <c r="E29" s="995"/>
      <c r="F29" s="995"/>
      <c r="G29" s="995"/>
      <c r="H29" s="995"/>
      <c r="I29" s="995"/>
      <c r="J29" s="995"/>
      <c r="K29" s="378"/>
      <c r="L29" s="379"/>
      <c r="M29" s="996"/>
      <c r="N29" s="996"/>
      <c r="O29" s="996"/>
      <c r="P29" s="848">
        <f t="shared" si="0"/>
        <v>0</v>
      </c>
      <c r="Q29" s="848"/>
      <c r="R29" s="848"/>
      <c r="S29" s="996"/>
      <c r="T29" s="996"/>
      <c r="U29" s="996"/>
    </row>
    <row r="30" spans="1:21" ht="24.95" customHeight="1">
      <c r="A30" s="355"/>
      <c r="B30" s="355"/>
      <c r="C30" s="355"/>
      <c r="D30" s="355"/>
      <c r="E30" s="355"/>
      <c r="F30" s="355"/>
      <c r="G30" s="355"/>
      <c r="H30" s="355"/>
      <c r="I30" s="355"/>
      <c r="J30" s="355"/>
      <c r="M30" s="859" t="s">
        <v>38</v>
      </c>
      <c r="N30" s="859"/>
      <c r="O30" s="859"/>
      <c r="P30" s="873">
        <f>SUM(P20:R29)</f>
        <v>560000</v>
      </c>
      <c r="Q30" s="874"/>
      <c r="R30" s="875"/>
      <c r="S30" s="873">
        <f>SUM(S20:U29)</f>
        <v>80000</v>
      </c>
      <c r="T30" s="874"/>
      <c r="U30" s="875"/>
    </row>
    <row r="31" spans="1:21" ht="49.5" customHeight="1">
      <c r="A31" s="355"/>
      <c r="B31" s="355"/>
      <c r="C31" s="355"/>
      <c r="D31" s="355"/>
      <c r="E31" s="355"/>
      <c r="F31" s="355"/>
      <c r="G31" s="355"/>
      <c r="H31" s="355"/>
      <c r="I31" s="355"/>
      <c r="J31" s="355"/>
    </row>
    <row r="32" spans="1:21" ht="20.100000000000001" customHeight="1">
      <c r="A32" s="355"/>
      <c r="B32" s="870" t="s">
        <v>518</v>
      </c>
      <c r="C32" s="858"/>
      <c r="D32" s="1001"/>
      <c r="E32" s="1001"/>
      <c r="F32" s="1001"/>
      <c r="G32" s="1001"/>
      <c r="H32" s="1001"/>
      <c r="I32" s="1001"/>
      <c r="J32" s="1001"/>
      <c r="K32" s="1002"/>
      <c r="L32" s="1002"/>
      <c r="M32" s="1002"/>
      <c r="N32" s="1002"/>
      <c r="O32" s="1002"/>
      <c r="P32" s="1002"/>
      <c r="Q32" s="1002"/>
      <c r="R32" s="1002"/>
      <c r="S32" s="1002"/>
      <c r="T32" s="1002"/>
      <c r="U32" s="1002"/>
    </row>
    <row r="33" spans="1:21" ht="20.100000000000001" customHeight="1">
      <c r="A33" s="355"/>
      <c r="B33" s="858"/>
      <c r="C33" s="858"/>
      <c r="D33" s="1001"/>
      <c r="E33" s="1001"/>
      <c r="F33" s="1001"/>
      <c r="G33" s="1001"/>
      <c r="H33" s="1001"/>
      <c r="I33" s="1001"/>
      <c r="J33" s="1001"/>
      <c r="K33" s="1002"/>
      <c r="L33" s="1002"/>
      <c r="M33" s="1002"/>
      <c r="N33" s="1002"/>
      <c r="O33" s="1002"/>
      <c r="P33" s="1002"/>
      <c r="Q33" s="1002"/>
      <c r="R33" s="1002"/>
      <c r="S33" s="1002"/>
      <c r="T33" s="1002"/>
      <c r="U33" s="1002"/>
    </row>
    <row r="34" spans="1:21" ht="20.100000000000001" customHeight="1">
      <c r="A34" s="355"/>
      <c r="B34" s="858"/>
      <c r="C34" s="858"/>
      <c r="D34" s="1001"/>
      <c r="E34" s="1001"/>
      <c r="F34" s="1001"/>
      <c r="G34" s="1001"/>
      <c r="H34" s="1001"/>
      <c r="I34" s="1001"/>
      <c r="J34" s="1001"/>
      <c r="K34" s="1002"/>
      <c r="L34" s="1002"/>
      <c r="M34" s="1002"/>
      <c r="N34" s="1002"/>
      <c r="O34" s="1002"/>
      <c r="P34" s="1002"/>
      <c r="Q34" s="1002"/>
      <c r="R34" s="1002"/>
      <c r="S34" s="1002"/>
      <c r="T34" s="1002"/>
      <c r="U34" s="1002"/>
    </row>
    <row r="35" spans="1:21" ht="105" customHeight="1">
      <c r="A35" s="355"/>
      <c r="B35" s="858"/>
      <c r="C35" s="858"/>
      <c r="D35" s="1001"/>
      <c r="E35" s="1001"/>
      <c r="F35" s="1001"/>
      <c r="G35" s="1001"/>
      <c r="H35" s="1001"/>
      <c r="I35" s="1001"/>
      <c r="J35" s="1001"/>
      <c r="K35" s="1002"/>
      <c r="L35" s="1002"/>
      <c r="M35" s="1002"/>
      <c r="N35" s="1002"/>
      <c r="O35" s="1002"/>
      <c r="P35" s="1002"/>
      <c r="Q35" s="1002"/>
      <c r="R35" s="1002"/>
      <c r="S35" s="1002"/>
      <c r="T35" s="1002"/>
      <c r="U35" s="1002"/>
    </row>
    <row r="36" spans="1:21" ht="20.100000000000001" customHeight="1">
      <c r="A36" s="355"/>
      <c r="B36" s="380" t="s">
        <v>519</v>
      </c>
      <c r="C36" s="381" t="s">
        <v>520</v>
      </c>
      <c r="D36" s="382"/>
      <c r="E36" s="355"/>
      <c r="F36" s="355"/>
      <c r="G36" s="355"/>
      <c r="H36" s="355"/>
      <c r="I36" s="355"/>
      <c r="J36" s="355"/>
    </row>
    <row r="37" spans="1:21" ht="20.100000000000001" customHeight="1">
      <c r="A37" s="355"/>
      <c r="B37" s="355"/>
      <c r="C37" s="355"/>
      <c r="D37" s="355"/>
      <c r="E37" s="355"/>
      <c r="F37" s="355"/>
      <c r="G37" s="355"/>
      <c r="H37" s="355"/>
      <c r="I37" s="355"/>
      <c r="J37" s="355"/>
    </row>
    <row r="38" spans="1:21" ht="20.100000000000001" customHeight="1">
      <c r="A38" s="355"/>
      <c r="B38" s="355"/>
      <c r="C38" s="355"/>
      <c r="D38" s="355"/>
      <c r="E38" s="355"/>
      <c r="F38" s="355"/>
      <c r="G38" s="355"/>
      <c r="H38" s="355"/>
      <c r="I38" s="355"/>
      <c r="J38" s="355"/>
    </row>
    <row r="39" spans="1:21" ht="20.100000000000001" customHeight="1">
      <c r="A39" s="355"/>
      <c r="B39" s="355"/>
      <c r="C39" s="355"/>
      <c r="D39" s="355"/>
      <c r="E39" s="355"/>
      <c r="F39" s="355"/>
      <c r="G39" s="355"/>
      <c r="H39" s="355"/>
      <c r="I39" s="355"/>
      <c r="J39" s="355"/>
    </row>
    <row r="40" spans="1:21" ht="20.100000000000001" customHeight="1">
      <c r="A40" s="355"/>
      <c r="B40" s="355"/>
      <c r="C40" s="355"/>
      <c r="D40" s="355"/>
      <c r="E40" s="355"/>
      <c r="F40" s="355"/>
      <c r="G40" s="355"/>
      <c r="H40" s="355"/>
      <c r="I40" s="355"/>
      <c r="J40" s="355"/>
    </row>
    <row r="41" spans="1:21" ht="20.100000000000001" customHeight="1">
      <c r="A41" s="355"/>
      <c r="B41" s="355"/>
      <c r="C41" s="355"/>
      <c r="D41" s="355"/>
      <c r="E41" s="355"/>
      <c r="F41" s="355"/>
      <c r="G41" s="355"/>
      <c r="H41" s="355"/>
      <c r="I41" s="355"/>
      <c r="J41" s="355"/>
    </row>
    <row r="42" spans="1:21" ht="20.100000000000001" customHeight="1">
      <c r="A42" s="355"/>
      <c r="B42" s="355"/>
      <c r="C42" s="355"/>
      <c r="D42" s="355"/>
      <c r="E42" s="355"/>
      <c r="F42" s="355"/>
      <c r="G42" s="355"/>
      <c r="H42" s="355"/>
      <c r="I42" s="355"/>
      <c r="J42" s="355"/>
    </row>
    <row r="43" spans="1:21" ht="20.100000000000001" customHeight="1"/>
    <row r="44" spans="1:21" ht="20.100000000000001" customHeight="1"/>
    <row r="45" spans="1:21" ht="20.100000000000001" customHeight="1"/>
    <row r="46" spans="1:21" ht="20.100000000000001" customHeight="1"/>
    <row r="47" spans="1:21" ht="20.100000000000001" customHeight="1"/>
    <row r="48" spans="1:21" ht="20.100000000000001" customHeight="1"/>
    <row r="49" s="356" customFormat="1" ht="20.100000000000001" customHeight="1"/>
    <row r="50" s="356" customFormat="1" ht="20.100000000000001" customHeight="1"/>
    <row r="51" s="356" customFormat="1" ht="20.100000000000001" customHeight="1"/>
  </sheetData>
  <mergeCells count="70">
    <mergeCell ref="B32:C35"/>
    <mergeCell ref="D32:U35"/>
    <mergeCell ref="C29:J29"/>
    <mergeCell ref="M29:O29"/>
    <mergeCell ref="P29:R29"/>
    <mergeCell ref="S29:U29"/>
    <mergeCell ref="M30:O30"/>
    <mergeCell ref="P30:R30"/>
    <mergeCell ref="S30:U30"/>
    <mergeCell ref="C27:J27"/>
    <mergeCell ref="M27:O27"/>
    <mergeCell ref="P27:R27"/>
    <mergeCell ref="S27:U27"/>
    <mergeCell ref="C28:J28"/>
    <mergeCell ref="M28:O28"/>
    <mergeCell ref="P28:R28"/>
    <mergeCell ref="S28:U28"/>
    <mergeCell ref="C25:J25"/>
    <mergeCell ref="M25:O25"/>
    <mergeCell ref="P25:R25"/>
    <mergeCell ref="S25:U25"/>
    <mergeCell ref="C26:J26"/>
    <mergeCell ref="M26:O26"/>
    <mergeCell ref="P26:R26"/>
    <mergeCell ref="S26:U26"/>
    <mergeCell ref="C23:J23"/>
    <mergeCell ref="M23:O23"/>
    <mergeCell ref="P23:R23"/>
    <mergeCell ref="S23:U23"/>
    <mergeCell ref="C24:J24"/>
    <mergeCell ref="M24:O24"/>
    <mergeCell ref="P24:R24"/>
    <mergeCell ref="S24:U24"/>
    <mergeCell ref="C21:J21"/>
    <mergeCell ref="M21:O21"/>
    <mergeCell ref="P21:R21"/>
    <mergeCell ref="S21:U21"/>
    <mergeCell ref="C22:J22"/>
    <mergeCell ref="M22:O22"/>
    <mergeCell ref="P22:R22"/>
    <mergeCell ref="S22:U22"/>
    <mergeCell ref="C20:J20"/>
    <mergeCell ref="M20:O20"/>
    <mergeCell ref="P20:R20"/>
    <mergeCell ref="S20:U20"/>
    <mergeCell ref="C16:D16"/>
    <mergeCell ref="E16:F16"/>
    <mergeCell ref="G16:H16"/>
    <mergeCell ref="C17:D17"/>
    <mergeCell ref="E17:F17"/>
    <mergeCell ref="G17:H17"/>
    <mergeCell ref="C19:J19"/>
    <mergeCell ref="K19:L19"/>
    <mergeCell ref="M19:O19"/>
    <mergeCell ref="P19:R19"/>
    <mergeCell ref="S19:U19"/>
    <mergeCell ref="M13:R13"/>
    <mergeCell ref="M14:R14"/>
    <mergeCell ref="B2:U3"/>
    <mergeCell ref="P5:R5"/>
    <mergeCell ref="S5:V5"/>
    <mergeCell ref="D8:K8"/>
    <mergeCell ref="D9:K9"/>
    <mergeCell ref="D10:E10"/>
    <mergeCell ref="F10:K10"/>
    <mergeCell ref="D11:E11"/>
    <mergeCell ref="F11:K11"/>
    <mergeCell ref="B13:D14"/>
    <mergeCell ref="E13:I14"/>
    <mergeCell ref="J13:K14"/>
  </mergeCells>
  <phoneticPr fontId="6"/>
  <conditionalFormatting sqref="D10:E11 C20:K29 M20:O29 S20:U29">
    <cfRule type="expression" dxfId="1" priority="2">
      <formula>C10=""</formula>
    </cfRule>
  </conditionalFormatting>
  <conditionalFormatting sqref="L20:L29">
    <cfRule type="expression" dxfId="0" priority="1">
      <formula>L20=""</formula>
    </cfRule>
  </conditionalFormatting>
  <dataValidations count="3">
    <dataValidation type="whole" allowBlank="1" showInputMessage="1" showErrorMessage="1" sqref="D10:D11" xr:uid="{1A4BD309-2A60-457E-BA96-D65C2AE55779}">
      <formula1>0</formula1>
      <formula2>9999</formula2>
    </dataValidation>
    <dataValidation imeMode="halfAlpha" allowBlank="1" showInputMessage="1" showErrorMessage="1" sqref="M20:R29" xr:uid="{42F08584-D02A-4BE6-9611-E7850F49CD49}"/>
    <dataValidation type="list" allowBlank="1" showInputMessage="1" showErrorMessage="1" sqref="L20:L29" xr:uid="{A6130AD4-0B01-4D2A-83E3-A21EEF2C677A}">
      <formula1>"式,台"</formula1>
    </dataValidation>
  </dataValidations>
  <pageMargins left="0.7" right="0.7" top="0.75" bottom="0.75" header="0.3" footer="0.3"/>
  <pageSetup paperSize="9" scale="6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H147"/>
  <sheetViews>
    <sheetView view="pageBreakPreview" zoomScale="90" zoomScaleNormal="100" zoomScaleSheetLayoutView="90" workbookViewId="0">
      <selection activeCell="B23" sqref="B23:J23"/>
    </sheetView>
  </sheetViews>
  <sheetFormatPr defaultColWidth="9" defaultRowHeight="13.5"/>
  <cols>
    <col min="1" max="179" width="1.625" style="103" customWidth="1"/>
    <col min="180" max="16384" width="9" style="103"/>
  </cols>
  <sheetData>
    <row r="1" spans="1:60">
      <c r="B1" s="1" t="s">
        <v>142</v>
      </c>
      <c r="AK1" s="60" t="s">
        <v>61</v>
      </c>
      <c r="AL1" s="1016" t="str">
        <f>'別紙3-1「実績調書」 統合'!$I$2</f>
        <v>株式会社朝焼け</v>
      </c>
      <c r="AM1" s="1016"/>
      <c r="AN1" s="1016"/>
      <c r="AO1" s="1016"/>
      <c r="AP1" s="1016"/>
      <c r="AQ1" s="1016"/>
      <c r="AR1" s="1016"/>
      <c r="AS1" s="1016"/>
      <c r="AT1" s="1016"/>
      <c r="AU1" s="1016"/>
      <c r="AV1" s="1016"/>
      <c r="AW1" s="1016"/>
      <c r="AX1" s="1016"/>
      <c r="AY1" s="1016"/>
      <c r="AZ1" s="1016"/>
      <c r="BA1" s="1016"/>
    </row>
    <row r="2" spans="1:60">
      <c r="AK2" s="60" t="s">
        <v>21</v>
      </c>
      <c r="AL2" s="1017" t="str">
        <f>'別紙3-1「実績調書」 統合'!$I$3</f>
        <v>居宅介護</v>
      </c>
      <c r="AM2" s="1017"/>
      <c r="AN2" s="1017"/>
      <c r="AO2" s="1017"/>
      <c r="AP2" s="1017"/>
      <c r="AQ2" s="1017"/>
      <c r="AR2" s="1017"/>
      <c r="AS2" s="1017"/>
      <c r="AT2" s="1017"/>
      <c r="AU2" s="1017"/>
      <c r="AV2" s="1017"/>
      <c r="AW2" s="1017"/>
      <c r="AX2" s="1017"/>
      <c r="AY2" s="1017"/>
      <c r="AZ2" s="1017"/>
      <c r="BA2" s="1017"/>
      <c r="BH2" s="1"/>
    </row>
    <row r="3" spans="1:60">
      <c r="AK3" s="60" t="s">
        <v>60</v>
      </c>
      <c r="AL3" s="1017" t="str">
        <f>'別紙3-1「実績調書」 統合'!$I$4</f>
        <v>中野事業所</v>
      </c>
      <c r="AM3" s="1017"/>
      <c r="AN3" s="1017"/>
      <c r="AO3" s="1017"/>
      <c r="AP3" s="1017"/>
      <c r="AQ3" s="1017"/>
      <c r="AR3" s="1017"/>
      <c r="AS3" s="1017"/>
      <c r="AT3" s="1017"/>
      <c r="AU3" s="1017"/>
      <c r="AV3" s="1017"/>
      <c r="AW3" s="1017"/>
      <c r="AX3" s="1017"/>
      <c r="AY3" s="1017"/>
      <c r="AZ3" s="1017"/>
      <c r="BA3" s="1017"/>
    </row>
    <row r="5" spans="1:60">
      <c r="A5" s="1008" t="s">
        <v>321</v>
      </c>
      <c r="B5" s="1008"/>
      <c r="C5" s="1008"/>
      <c r="D5" s="1008"/>
      <c r="E5" s="1008"/>
      <c r="F5" s="1008"/>
      <c r="G5" s="1008"/>
      <c r="H5" s="1008"/>
      <c r="I5" s="1008"/>
      <c r="J5" s="1008"/>
      <c r="K5" s="1008"/>
      <c r="L5" s="1008"/>
      <c r="M5" s="1008"/>
      <c r="N5" s="1008"/>
      <c r="O5" s="1008"/>
      <c r="P5" s="1008"/>
      <c r="Q5" s="1008"/>
      <c r="R5" s="1008"/>
      <c r="S5" s="1008"/>
      <c r="T5" s="1008"/>
      <c r="U5" s="1008"/>
      <c r="V5" s="1008"/>
      <c r="W5" s="1008"/>
      <c r="X5" s="1008"/>
      <c r="Y5" s="1008"/>
      <c r="Z5" s="1008"/>
      <c r="AA5" s="1008"/>
      <c r="AB5" s="1008"/>
      <c r="AC5" s="1008"/>
      <c r="AD5" s="1008"/>
      <c r="AE5" s="1008"/>
      <c r="AF5" s="1008"/>
      <c r="AG5" s="1008"/>
      <c r="AH5" s="1008"/>
      <c r="AI5" s="1008"/>
      <c r="AJ5" s="1008"/>
      <c r="AK5" s="1008"/>
      <c r="AL5" s="1008"/>
      <c r="AM5" s="1008"/>
      <c r="AN5" s="1008"/>
      <c r="AO5" s="1008"/>
      <c r="AP5" s="1008"/>
      <c r="AQ5" s="1008"/>
      <c r="AR5" s="1008"/>
      <c r="AS5" s="1008"/>
      <c r="AT5" s="1008"/>
      <c r="AU5" s="1008"/>
      <c r="AV5" s="1008"/>
      <c r="AW5" s="1008"/>
      <c r="AX5" s="1008"/>
      <c r="AY5" s="1008"/>
      <c r="AZ5" s="1008"/>
      <c r="BA5" s="1008"/>
    </row>
    <row r="8" spans="1:60">
      <c r="A8" s="105"/>
      <c r="B8" s="105" t="s">
        <v>132</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row>
    <row r="9" spans="1:60">
      <c r="A9" s="10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6" t="s">
        <v>133</v>
      </c>
    </row>
    <row r="10" spans="1:60">
      <c r="A10" s="105"/>
      <c r="D10" s="1004" t="s">
        <v>134</v>
      </c>
      <c r="E10" s="1005"/>
      <c r="F10" s="1005"/>
      <c r="G10" s="1005"/>
      <c r="H10" s="1005"/>
      <c r="I10" s="1005"/>
      <c r="J10" s="1005"/>
      <c r="K10" s="1005"/>
      <c r="L10" s="1005"/>
      <c r="M10" s="1005"/>
      <c r="N10" s="1005"/>
      <c r="O10" s="1005"/>
      <c r="P10" s="1005"/>
      <c r="Q10" s="1005"/>
      <c r="R10" s="1006"/>
      <c r="S10" s="1004" t="s">
        <v>322</v>
      </c>
      <c r="T10" s="1005"/>
      <c r="U10" s="1005"/>
      <c r="V10" s="1005"/>
      <c r="W10" s="1005"/>
      <c r="X10" s="1005"/>
      <c r="Y10" s="1005"/>
      <c r="Z10" s="1005"/>
      <c r="AA10" s="1005"/>
      <c r="AB10" s="1005"/>
      <c r="AC10" s="1005"/>
      <c r="AD10" s="1005"/>
      <c r="AE10" s="1005"/>
      <c r="AF10" s="1005"/>
      <c r="AG10" s="1005"/>
      <c r="AH10" s="1005"/>
      <c r="AI10" s="1006"/>
      <c r="AJ10" s="1004" t="s">
        <v>135</v>
      </c>
      <c r="AK10" s="1005"/>
      <c r="AL10" s="1005"/>
      <c r="AM10" s="1005"/>
      <c r="AN10" s="1005"/>
      <c r="AO10" s="1005"/>
      <c r="AP10" s="1005"/>
      <c r="AQ10" s="1005"/>
      <c r="AR10" s="1005"/>
      <c r="AS10" s="1005"/>
      <c r="AT10" s="1005"/>
      <c r="AU10" s="1005"/>
      <c r="AV10" s="1005"/>
      <c r="AW10" s="1005"/>
      <c r="AX10" s="1005"/>
      <c r="AY10" s="1005"/>
      <c r="AZ10" s="1005"/>
      <c r="BA10" s="1006"/>
    </row>
    <row r="11" spans="1:60">
      <c r="A11" s="105"/>
      <c r="B11" s="105"/>
      <c r="C11" s="105"/>
      <c r="D11" s="107"/>
      <c r="E11" s="108"/>
      <c r="F11" s="108"/>
      <c r="G11" s="108"/>
      <c r="H11" s="108"/>
      <c r="I11" s="108"/>
      <c r="J11" s="108"/>
      <c r="K11" s="108"/>
      <c r="L11" s="108"/>
      <c r="M11" s="108"/>
      <c r="N11" s="108"/>
      <c r="O11" s="108"/>
      <c r="P11" s="108"/>
      <c r="Q11" s="108"/>
      <c r="R11" s="109"/>
      <c r="S11" s="107"/>
      <c r="T11" s="108"/>
      <c r="U11" s="108"/>
      <c r="V11" s="108"/>
      <c r="W11" s="108"/>
      <c r="X11" s="108"/>
      <c r="Y11" s="108"/>
      <c r="Z11" s="108"/>
      <c r="AA11" s="108"/>
      <c r="AB11" s="108"/>
      <c r="AC11" s="108"/>
      <c r="AD11" s="108"/>
      <c r="AE11" s="108"/>
      <c r="AF11" s="108"/>
      <c r="AG11" s="108"/>
      <c r="AH11" s="108"/>
      <c r="AI11" s="109"/>
      <c r="AJ11" s="107"/>
      <c r="AK11" s="108"/>
      <c r="AL11" s="108"/>
      <c r="AM11" s="108"/>
      <c r="AN11" s="108"/>
      <c r="AO11" s="108"/>
      <c r="AP11" s="108"/>
      <c r="AQ11" s="108"/>
      <c r="AR11" s="108"/>
      <c r="AS11" s="108"/>
      <c r="AT11" s="108"/>
      <c r="AU11" s="108"/>
      <c r="AV11" s="108"/>
      <c r="AW11" s="108"/>
      <c r="AX11" s="108"/>
      <c r="AY11" s="108"/>
      <c r="AZ11" s="108"/>
      <c r="BA11" s="109"/>
    </row>
    <row r="12" spans="1:60">
      <c r="A12" s="105"/>
      <c r="B12" s="105"/>
      <c r="C12" s="105"/>
      <c r="D12" s="1007" t="s">
        <v>319</v>
      </c>
      <c r="E12" s="1008"/>
      <c r="F12" s="1008"/>
      <c r="G12" s="1008"/>
      <c r="H12" s="1008"/>
      <c r="I12" s="1008"/>
      <c r="J12" s="1008"/>
      <c r="K12" s="1008"/>
      <c r="L12" s="1008"/>
      <c r="M12" s="1008"/>
      <c r="N12" s="1008"/>
      <c r="O12" s="1008"/>
      <c r="P12" s="1008"/>
      <c r="Q12" s="1008"/>
      <c r="R12" s="1009"/>
      <c r="S12" s="1018">
        <f>'別紙3-1「実績調書」 統合'!$G$13</f>
        <v>480000</v>
      </c>
      <c r="T12" s="1019"/>
      <c r="U12" s="1019"/>
      <c r="V12" s="1019"/>
      <c r="W12" s="1019"/>
      <c r="X12" s="1019"/>
      <c r="Y12" s="1019"/>
      <c r="Z12" s="1019"/>
      <c r="AA12" s="1019"/>
      <c r="AB12" s="1019"/>
      <c r="AC12" s="1019"/>
      <c r="AD12" s="1019"/>
      <c r="AE12" s="1019"/>
      <c r="AF12" s="1019"/>
      <c r="AG12" s="1019"/>
      <c r="AH12" s="1019"/>
      <c r="AI12" s="1020"/>
      <c r="AJ12" s="110"/>
      <c r="AK12" s="105"/>
      <c r="AL12" s="105"/>
      <c r="AM12" s="105"/>
      <c r="AN12" s="105"/>
      <c r="AO12" s="105"/>
      <c r="AP12" s="105"/>
      <c r="AQ12" s="105"/>
      <c r="AR12" s="105"/>
      <c r="AS12" s="105"/>
      <c r="AT12" s="105"/>
      <c r="AU12" s="105"/>
      <c r="AV12" s="105"/>
      <c r="AW12" s="105"/>
      <c r="AX12" s="105"/>
      <c r="AY12" s="105"/>
      <c r="AZ12" s="105"/>
      <c r="BA12" s="111"/>
    </row>
    <row r="13" spans="1:60">
      <c r="A13" s="105"/>
      <c r="B13" s="105"/>
      <c r="C13" s="105"/>
      <c r="D13" s="110"/>
      <c r="E13" s="105"/>
      <c r="F13" s="105"/>
      <c r="G13" s="105"/>
      <c r="H13" s="105"/>
      <c r="I13" s="105"/>
      <c r="J13" s="105"/>
      <c r="K13" s="105"/>
      <c r="L13" s="105"/>
      <c r="M13" s="105"/>
      <c r="N13" s="105"/>
      <c r="O13" s="105"/>
      <c r="P13" s="105"/>
      <c r="Q13" s="105"/>
      <c r="R13" s="111"/>
      <c r="S13" s="110"/>
      <c r="T13" s="105"/>
      <c r="U13" s="105"/>
      <c r="V13" s="105"/>
      <c r="W13" s="105"/>
      <c r="X13" s="105"/>
      <c r="Y13" s="105"/>
      <c r="Z13" s="105"/>
      <c r="AA13" s="105"/>
      <c r="AB13" s="105"/>
      <c r="AC13" s="105"/>
      <c r="AD13" s="105"/>
      <c r="AE13" s="105"/>
      <c r="AF13" s="105"/>
      <c r="AG13" s="105"/>
      <c r="AH13" s="105"/>
      <c r="AI13" s="111"/>
      <c r="AJ13" s="110"/>
      <c r="AK13" s="105"/>
      <c r="AL13" s="105"/>
      <c r="AM13" s="105"/>
      <c r="AN13" s="105"/>
      <c r="AO13" s="105"/>
      <c r="AP13" s="105"/>
      <c r="AQ13" s="105"/>
      <c r="AR13" s="105"/>
      <c r="AS13" s="105"/>
      <c r="AT13" s="105"/>
      <c r="AU13" s="105"/>
      <c r="AV13" s="105"/>
      <c r="AW13" s="105"/>
      <c r="AX13" s="105"/>
      <c r="AY13" s="105"/>
      <c r="AZ13" s="105"/>
      <c r="BA13" s="111"/>
    </row>
    <row r="14" spans="1:60">
      <c r="A14" s="105"/>
      <c r="B14" s="105"/>
      <c r="C14" s="105"/>
      <c r="D14" s="110"/>
      <c r="E14" s="105"/>
      <c r="F14" s="105"/>
      <c r="G14" s="105"/>
      <c r="H14" s="105"/>
      <c r="I14" s="105"/>
      <c r="J14" s="105"/>
      <c r="K14" s="105"/>
      <c r="L14" s="105"/>
      <c r="M14" s="105"/>
      <c r="N14" s="105"/>
      <c r="O14" s="105"/>
      <c r="P14" s="105"/>
      <c r="Q14" s="105"/>
      <c r="R14" s="111"/>
      <c r="S14" s="110"/>
      <c r="T14" s="105"/>
      <c r="U14" s="105"/>
      <c r="V14" s="105"/>
      <c r="W14" s="105"/>
      <c r="X14" s="105"/>
      <c r="Y14" s="105"/>
      <c r="Z14" s="105"/>
      <c r="AA14" s="105"/>
      <c r="AB14" s="105"/>
      <c r="AC14" s="105"/>
      <c r="AD14" s="105"/>
      <c r="AE14" s="105"/>
      <c r="AF14" s="105"/>
      <c r="AG14" s="105"/>
      <c r="AH14" s="105"/>
      <c r="AI14" s="111"/>
      <c r="AJ14" s="110"/>
      <c r="AK14" s="105"/>
      <c r="AL14" s="105"/>
      <c r="AM14" s="105"/>
      <c r="AN14" s="105"/>
      <c r="AO14" s="105"/>
      <c r="AP14" s="105"/>
      <c r="AQ14" s="105"/>
      <c r="AR14" s="105"/>
      <c r="AS14" s="105"/>
      <c r="AT14" s="105"/>
      <c r="AU14" s="105"/>
      <c r="AV14" s="105"/>
      <c r="AW14" s="105"/>
      <c r="AX14" s="105"/>
      <c r="AY14" s="105"/>
      <c r="AZ14" s="105"/>
      <c r="BA14" s="111"/>
    </row>
    <row r="15" spans="1:60">
      <c r="A15" s="105"/>
      <c r="B15" s="105"/>
      <c r="C15" s="105"/>
      <c r="D15" s="1007" t="s">
        <v>320</v>
      </c>
      <c r="E15" s="1008"/>
      <c r="F15" s="1008"/>
      <c r="G15" s="1008"/>
      <c r="H15" s="1008"/>
      <c r="I15" s="1008"/>
      <c r="J15" s="1008"/>
      <c r="K15" s="1008"/>
      <c r="L15" s="1008"/>
      <c r="M15" s="1008"/>
      <c r="N15" s="1008"/>
      <c r="O15" s="1008"/>
      <c r="P15" s="1008"/>
      <c r="Q15" s="1008"/>
      <c r="R15" s="1009"/>
      <c r="S15" s="1018">
        <f>S25-S12</f>
        <v>160000</v>
      </c>
      <c r="T15" s="1019"/>
      <c r="U15" s="1019"/>
      <c r="V15" s="1019"/>
      <c r="W15" s="1019"/>
      <c r="X15" s="1019"/>
      <c r="Y15" s="1019"/>
      <c r="Z15" s="1019"/>
      <c r="AA15" s="1019"/>
      <c r="AB15" s="1019"/>
      <c r="AC15" s="1019"/>
      <c r="AD15" s="1019"/>
      <c r="AE15" s="1019"/>
      <c r="AF15" s="1019"/>
      <c r="AG15" s="1019"/>
      <c r="AH15" s="1019"/>
      <c r="AI15" s="1020"/>
      <c r="AJ15" s="110"/>
      <c r="AK15" s="105"/>
      <c r="AL15" s="105"/>
      <c r="AM15" s="105"/>
      <c r="AN15" s="105"/>
      <c r="AO15" s="105"/>
      <c r="AP15" s="105"/>
      <c r="AQ15" s="105"/>
      <c r="AR15" s="105"/>
      <c r="AS15" s="105"/>
      <c r="AT15" s="105"/>
      <c r="AU15" s="105"/>
      <c r="AV15" s="105"/>
      <c r="AW15" s="105"/>
      <c r="AX15" s="105"/>
      <c r="AY15" s="105"/>
      <c r="AZ15" s="105"/>
      <c r="BA15" s="111"/>
    </row>
    <row r="16" spans="1:60">
      <c r="A16" s="105"/>
      <c r="B16" s="105"/>
      <c r="C16" s="105"/>
      <c r="D16" s="110"/>
      <c r="E16" s="105"/>
      <c r="F16" s="105"/>
      <c r="G16" s="105"/>
      <c r="H16" s="105"/>
      <c r="I16" s="105"/>
      <c r="J16" s="105"/>
      <c r="K16" s="105"/>
      <c r="L16" s="105"/>
      <c r="M16" s="105"/>
      <c r="N16" s="105"/>
      <c r="O16" s="105"/>
      <c r="P16" s="105"/>
      <c r="Q16" s="105"/>
      <c r="R16" s="111"/>
      <c r="S16" s="110"/>
      <c r="T16" s="105"/>
      <c r="U16" s="105"/>
      <c r="V16" s="105"/>
      <c r="W16" s="105"/>
      <c r="X16" s="105"/>
      <c r="Y16" s="105"/>
      <c r="Z16" s="105"/>
      <c r="AA16" s="105"/>
      <c r="AB16" s="105"/>
      <c r="AC16" s="105"/>
      <c r="AD16" s="105"/>
      <c r="AE16" s="105"/>
      <c r="AF16" s="105"/>
      <c r="AG16" s="105"/>
      <c r="AH16" s="105"/>
      <c r="AI16" s="111"/>
      <c r="AJ16" s="110"/>
      <c r="AK16" s="105"/>
      <c r="AL16" s="105"/>
      <c r="AM16" s="105"/>
      <c r="AN16" s="105"/>
      <c r="AO16" s="105"/>
      <c r="AP16" s="105"/>
      <c r="AQ16" s="105"/>
      <c r="AR16" s="105"/>
      <c r="AS16" s="105"/>
      <c r="AT16" s="105"/>
      <c r="AU16" s="105"/>
      <c r="AV16" s="105"/>
      <c r="AW16" s="105"/>
      <c r="AX16" s="105"/>
      <c r="AY16" s="105"/>
      <c r="AZ16" s="105"/>
      <c r="BA16" s="111"/>
    </row>
    <row r="17" spans="1:53">
      <c r="A17" s="105"/>
      <c r="B17" s="105"/>
      <c r="C17" s="105"/>
      <c r="D17" s="110"/>
      <c r="E17" s="105"/>
      <c r="F17" s="105"/>
      <c r="G17" s="105"/>
      <c r="H17" s="105"/>
      <c r="I17" s="105"/>
      <c r="J17" s="105"/>
      <c r="K17" s="105"/>
      <c r="L17" s="105"/>
      <c r="M17" s="105"/>
      <c r="N17" s="105"/>
      <c r="O17" s="105"/>
      <c r="P17" s="105"/>
      <c r="Q17" s="105"/>
      <c r="R17" s="111"/>
      <c r="S17" s="110"/>
      <c r="T17" s="105"/>
      <c r="U17" s="105"/>
      <c r="V17" s="105"/>
      <c r="W17" s="105"/>
      <c r="X17" s="105"/>
      <c r="Y17" s="105"/>
      <c r="Z17" s="105"/>
      <c r="AA17" s="105"/>
      <c r="AB17" s="105"/>
      <c r="AC17" s="105"/>
      <c r="AD17" s="105"/>
      <c r="AE17" s="105"/>
      <c r="AF17" s="105"/>
      <c r="AG17" s="105"/>
      <c r="AH17" s="105"/>
      <c r="AI17" s="111"/>
      <c r="AJ17" s="110"/>
      <c r="AK17" s="105"/>
      <c r="AL17" s="105"/>
      <c r="AM17" s="105"/>
      <c r="AN17" s="105"/>
      <c r="AO17" s="105"/>
      <c r="AP17" s="105"/>
      <c r="AQ17" s="105"/>
      <c r="AR17" s="105"/>
      <c r="AS17" s="105"/>
      <c r="AT17" s="105"/>
      <c r="AU17" s="105"/>
      <c r="AV17" s="105"/>
      <c r="AW17" s="105"/>
      <c r="AX17" s="105"/>
      <c r="AY17" s="105"/>
      <c r="AZ17" s="105"/>
      <c r="BA17" s="111"/>
    </row>
    <row r="18" spans="1:53">
      <c r="A18" s="105"/>
      <c r="B18" s="105"/>
      <c r="C18" s="105"/>
      <c r="D18" s="110"/>
      <c r="E18" s="105"/>
      <c r="F18" s="105"/>
      <c r="G18" s="105"/>
      <c r="H18" s="105"/>
      <c r="I18" s="105"/>
      <c r="J18" s="105"/>
      <c r="K18" s="105"/>
      <c r="L18" s="105"/>
      <c r="M18" s="105"/>
      <c r="N18" s="105"/>
      <c r="O18" s="105"/>
      <c r="P18" s="105"/>
      <c r="Q18" s="105"/>
      <c r="R18" s="111"/>
      <c r="S18" s="110"/>
      <c r="T18" s="105"/>
      <c r="U18" s="105"/>
      <c r="V18" s="105"/>
      <c r="W18" s="105"/>
      <c r="X18" s="105"/>
      <c r="Y18" s="105"/>
      <c r="Z18" s="105"/>
      <c r="AA18" s="105"/>
      <c r="AB18" s="105"/>
      <c r="AC18" s="105"/>
      <c r="AD18" s="105"/>
      <c r="AE18" s="105"/>
      <c r="AF18" s="105"/>
      <c r="AG18" s="105"/>
      <c r="AH18" s="105"/>
      <c r="AI18" s="111"/>
      <c r="AJ18" s="110"/>
      <c r="AK18" s="105"/>
      <c r="AL18" s="105"/>
      <c r="AM18" s="105"/>
      <c r="AN18" s="105"/>
      <c r="AO18" s="105"/>
      <c r="AP18" s="105"/>
      <c r="AQ18" s="105"/>
      <c r="AR18" s="105"/>
      <c r="AS18" s="105"/>
      <c r="AT18" s="105"/>
      <c r="AU18" s="105"/>
      <c r="AV18" s="105"/>
      <c r="AW18" s="105"/>
      <c r="AX18" s="105"/>
      <c r="AY18" s="105"/>
      <c r="AZ18" s="105"/>
      <c r="BA18" s="111"/>
    </row>
    <row r="19" spans="1:53">
      <c r="A19" s="105"/>
      <c r="B19" s="105"/>
      <c r="C19" s="105"/>
      <c r="D19" s="110"/>
      <c r="E19" s="105"/>
      <c r="F19" s="105"/>
      <c r="G19" s="105"/>
      <c r="H19" s="105"/>
      <c r="I19" s="105"/>
      <c r="J19" s="105"/>
      <c r="K19" s="105"/>
      <c r="L19" s="105"/>
      <c r="M19" s="105"/>
      <c r="N19" s="105"/>
      <c r="O19" s="105"/>
      <c r="P19" s="105"/>
      <c r="Q19" s="105"/>
      <c r="R19" s="111"/>
      <c r="S19" s="110"/>
      <c r="T19" s="105"/>
      <c r="U19" s="105"/>
      <c r="V19" s="105"/>
      <c r="W19" s="105"/>
      <c r="X19" s="105"/>
      <c r="Y19" s="105"/>
      <c r="Z19" s="105"/>
      <c r="AA19" s="105"/>
      <c r="AB19" s="105"/>
      <c r="AC19" s="105"/>
      <c r="AD19" s="105"/>
      <c r="AE19" s="105"/>
      <c r="AF19" s="105"/>
      <c r="AG19" s="105"/>
      <c r="AH19" s="105"/>
      <c r="AI19" s="111"/>
      <c r="AJ19" s="110"/>
      <c r="AK19" s="105"/>
      <c r="AL19" s="105"/>
      <c r="AM19" s="105"/>
      <c r="AN19" s="105"/>
      <c r="AO19" s="105"/>
      <c r="AP19" s="105"/>
      <c r="AQ19" s="105"/>
      <c r="AR19" s="105"/>
      <c r="AS19" s="105"/>
      <c r="AT19" s="105"/>
      <c r="AU19" s="105"/>
      <c r="AV19" s="105"/>
      <c r="AW19" s="105"/>
      <c r="AX19" s="105"/>
      <c r="AY19" s="105"/>
      <c r="AZ19" s="105"/>
      <c r="BA19" s="111"/>
    </row>
    <row r="20" spans="1:53">
      <c r="A20" s="105"/>
      <c r="B20" s="105"/>
      <c r="C20" s="105"/>
      <c r="D20" s="110"/>
      <c r="E20" s="105"/>
      <c r="F20" s="105"/>
      <c r="G20" s="105"/>
      <c r="H20" s="105"/>
      <c r="I20" s="105"/>
      <c r="J20" s="105"/>
      <c r="K20" s="105"/>
      <c r="L20" s="105"/>
      <c r="M20" s="105"/>
      <c r="N20" s="105"/>
      <c r="O20" s="105"/>
      <c r="P20" s="105"/>
      <c r="Q20" s="105"/>
      <c r="R20" s="111"/>
      <c r="S20" s="110"/>
      <c r="T20" s="105"/>
      <c r="U20" s="105"/>
      <c r="V20" s="105"/>
      <c r="W20" s="105"/>
      <c r="X20" s="105"/>
      <c r="Y20" s="105"/>
      <c r="Z20" s="105"/>
      <c r="AA20" s="105"/>
      <c r="AB20" s="105"/>
      <c r="AC20" s="105"/>
      <c r="AD20" s="105"/>
      <c r="AE20" s="105"/>
      <c r="AF20" s="105"/>
      <c r="AG20" s="105"/>
      <c r="AH20" s="105"/>
      <c r="AI20" s="111"/>
      <c r="AJ20" s="110"/>
      <c r="AK20" s="105"/>
      <c r="AL20" s="105"/>
      <c r="AM20" s="105"/>
      <c r="AN20" s="105"/>
      <c r="AO20" s="105"/>
      <c r="AP20" s="105"/>
      <c r="AQ20" s="105"/>
      <c r="AR20" s="105"/>
      <c r="AS20" s="105"/>
      <c r="AT20" s="105"/>
      <c r="AU20" s="105"/>
      <c r="AV20" s="105"/>
      <c r="AW20" s="105"/>
      <c r="AX20" s="105"/>
      <c r="AY20" s="105"/>
      <c r="AZ20" s="105"/>
      <c r="BA20" s="111"/>
    </row>
    <row r="21" spans="1:53">
      <c r="A21" s="105"/>
      <c r="B21" s="105"/>
      <c r="C21" s="105"/>
      <c r="D21" s="110"/>
      <c r="E21" s="105"/>
      <c r="F21" s="105"/>
      <c r="G21" s="105"/>
      <c r="H21" s="105"/>
      <c r="I21" s="105"/>
      <c r="J21" s="105"/>
      <c r="K21" s="105"/>
      <c r="L21" s="105"/>
      <c r="M21" s="105"/>
      <c r="N21" s="105"/>
      <c r="O21" s="105"/>
      <c r="P21" s="105"/>
      <c r="Q21" s="105"/>
      <c r="R21" s="111"/>
      <c r="S21" s="110"/>
      <c r="T21" s="105"/>
      <c r="U21" s="105"/>
      <c r="V21" s="105"/>
      <c r="W21" s="105"/>
      <c r="X21" s="105"/>
      <c r="Y21" s="105"/>
      <c r="Z21" s="105"/>
      <c r="AA21" s="105"/>
      <c r="AB21" s="105"/>
      <c r="AC21" s="105"/>
      <c r="AD21" s="105"/>
      <c r="AE21" s="105"/>
      <c r="AF21" s="105"/>
      <c r="AG21" s="105"/>
      <c r="AH21" s="105"/>
      <c r="AI21" s="111"/>
      <c r="AJ21" s="110"/>
      <c r="AK21" s="105"/>
      <c r="AL21" s="105"/>
      <c r="AM21" s="105"/>
      <c r="AN21" s="105"/>
      <c r="AO21" s="105"/>
      <c r="AP21" s="105"/>
      <c r="AQ21" s="105"/>
      <c r="AR21" s="105"/>
      <c r="AS21" s="105"/>
      <c r="AT21" s="105"/>
      <c r="AU21" s="105"/>
      <c r="AV21" s="105"/>
      <c r="AW21" s="105"/>
      <c r="AX21" s="105"/>
      <c r="AY21" s="105"/>
      <c r="AZ21" s="105"/>
      <c r="BA21" s="111"/>
    </row>
    <row r="22" spans="1:53">
      <c r="A22" s="105"/>
      <c r="B22" s="105"/>
      <c r="C22" s="105"/>
      <c r="D22" s="110"/>
      <c r="E22" s="105"/>
      <c r="F22" s="105"/>
      <c r="G22" s="105"/>
      <c r="H22" s="105"/>
      <c r="I22" s="105"/>
      <c r="J22" s="105"/>
      <c r="K22" s="105"/>
      <c r="L22" s="105"/>
      <c r="M22" s="105"/>
      <c r="N22" s="105"/>
      <c r="O22" s="105"/>
      <c r="P22" s="105"/>
      <c r="Q22" s="105"/>
      <c r="R22" s="111"/>
      <c r="S22" s="110"/>
      <c r="T22" s="105"/>
      <c r="U22" s="105"/>
      <c r="V22" s="105"/>
      <c r="W22" s="105"/>
      <c r="X22" s="105"/>
      <c r="Y22" s="105"/>
      <c r="Z22" s="105"/>
      <c r="AA22" s="105"/>
      <c r="AB22" s="105"/>
      <c r="AC22" s="105"/>
      <c r="AD22" s="105"/>
      <c r="AE22" s="105"/>
      <c r="AF22" s="105"/>
      <c r="AG22" s="105"/>
      <c r="AH22" s="105"/>
      <c r="AI22" s="111"/>
      <c r="AJ22" s="110"/>
      <c r="AK22" s="105"/>
      <c r="AL22" s="105"/>
      <c r="AM22" s="105"/>
      <c r="AN22" s="105"/>
      <c r="AO22" s="105"/>
      <c r="AP22" s="105"/>
      <c r="AQ22" s="105"/>
      <c r="AR22" s="105"/>
      <c r="AS22" s="105"/>
      <c r="AT22" s="105"/>
      <c r="AU22" s="105"/>
      <c r="AV22" s="105"/>
      <c r="AW22" s="105"/>
      <c r="AX22" s="105"/>
      <c r="AY22" s="105"/>
      <c r="AZ22" s="105"/>
      <c r="BA22" s="111"/>
    </row>
    <row r="23" spans="1:53">
      <c r="A23" s="105"/>
      <c r="B23" s="105"/>
      <c r="C23" s="105"/>
      <c r="D23" s="110"/>
      <c r="E23" s="105"/>
      <c r="F23" s="105"/>
      <c r="G23" s="105"/>
      <c r="H23" s="105"/>
      <c r="I23" s="105"/>
      <c r="J23" s="105"/>
      <c r="K23" s="105"/>
      <c r="L23" s="105"/>
      <c r="M23" s="105"/>
      <c r="N23" s="105"/>
      <c r="O23" s="105"/>
      <c r="P23" s="105"/>
      <c r="Q23" s="105"/>
      <c r="R23" s="111"/>
      <c r="S23" s="110"/>
      <c r="T23" s="105"/>
      <c r="U23" s="105"/>
      <c r="V23" s="105"/>
      <c r="W23" s="105"/>
      <c r="X23" s="105"/>
      <c r="Y23" s="105"/>
      <c r="Z23" s="105"/>
      <c r="AA23" s="105"/>
      <c r="AB23" s="105"/>
      <c r="AC23" s="105"/>
      <c r="AD23" s="105"/>
      <c r="AE23" s="105"/>
      <c r="AF23" s="105"/>
      <c r="AG23" s="105"/>
      <c r="AH23" s="105"/>
      <c r="AI23" s="111"/>
      <c r="AJ23" s="110"/>
      <c r="AK23" s="105"/>
      <c r="AL23" s="105"/>
      <c r="AM23" s="105"/>
      <c r="AN23" s="105"/>
      <c r="AO23" s="105"/>
      <c r="AP23" s="105"/>
      <c r="AQ23" s="105"/>
      <c r="AR23" s="105"/>
      <c r="AS23" s="105"/>
      <c r="AT23" s="105"/>
      <c r="AU23" s="105"/>
      <c r="AV23" s="105"/>
      <c r="AW23" s="105"/>
      <c r="AX23" s="105"/>
      <c r="AY23" s="105"/>
      <c r="AZ23" s="105"/>
      <c r="BA23" s="111"/>
    </row>
    <row r="24" spans="1:53">
      <c r="A24" s="105"/>
      <c r="B24" s="105"/>
      <c r="C24" s="105"/>
      <c r="D24" s="110"/>
      <c r="E24" s="105"/>
      <c r="F24" s="105"/>
      <c r="G24" s="105"/>
      <c r="H24" s="105"/>
      <c r="I24" s="105"/>
      <c r="J24" s="105"/>
      <c r="K24" s="105"/>
      <c r="L24" s="105"/>
      <c r="M24" s="105"/>
      <c r="N24" s="105"/>
      <c r="O24" s="105"/>
      <c r="P24" s="105"/>
      <c r="Q24" s="105"/>
      <c r="R24" s="111"/>
      <c r="S24" s="110"/>
      <c r="T24" s="105"/>
      <c r="U24" s="105"/>
      <c r="V24" s="105"/>
      <c r="W24" s="105"/>
      <c r="X24" s="105"/>
      <c r="Y24" s="105"/>
      <c r="Z24" s="105"/>
      <c r="AA24" s="105"/>
      <c r="AB24" s="105"/>
      <c r="AC24" s="105"/>
      <c r="AD24" s="105"/>
      <c r="AE24" s="105"/>
      <c r="AF24" s="105"/>
      <c r="AG24" s="105"/>
      <c r="AH24" s="105"/>
      <c r="AI24" s="111"/>
      <c r="AJ24" s="110"/>
      <c r="AK24" s="105"/>
      <c r="AL24" s="105"/>
      <c r="AM24" s="105"/>
      <c r="AN24" s="105"/>
      <c r="AO24" s="105"/>
      <c r="AP24" s="105"/>
      <c r="AQ24" s="105"/>
      <c r="AR24" s="105"/>
      <c r="AS24" s="105"/>
      <c r="AT24" s="105"/>
      <c r="AU24" s="105"/>
      <c r="AV24" s="105"/>
      <c r="AW24" s="105"/>
      <c r="AX24" s="105"/>
      <c r="AY24" s="105"/>
      <c r="AZ24" s="105"/>
      <c r="BA24" s="111"/>
    </row>
    <row r="25" spans="1:53">
      <c r="A25" s="105"/>
      <c r="D25" s="1004" t="s">
        <v>136</v>
      </c>
      <c r="E25" s="1005"/>
      <c r="F25" s="1005"/>
      <c r="G25" s="1005"/>
      <c r="H25" s="1005"/>
      <c r="I25" s="1005"/>
      <c r="J25" s="1005"/>
      <c r="K25" s="1005"/>
      <c r="L25" s="1005"/>
      <c r="M25" s="1005"/>
      <c r="N25" s="1005"/>
      <c r="O25" s="1005"/>
      <c r="P25" s="1005"/>
      <c r="Q25" s="1005"/>
      <c r="R25" s="1006"/>
      <c r="S25" s="1021">
        <f>'別紙3-1「実績調書」 統合'!E11</f>
        <v>640000</v>
      </c>
      <c r="T25" s="1022"/>
      <c r="U25" s="1022"/>
      <c r="V25" s="1022"/>
      <c r="W25" s="1022"/>
      <c r="X25" s="1022"/>
      <c r="Y25" s="1022"/>
      <c r="Z25" s="1022"/>
      <c r="AA25" s="1022"/>
      <c r="AB25" s="1022"/>
      <c r="AC25" s="1022"/>
      <c r="AD25" s="1022"/>
      <c r="AE25" s="1022"/>
      <c r="AF25" s="1022"/>
      <c r="AG25" s="1022"/>
      <c r="AH25" s="1022"/>
      <c r="AI25" s="1023"/>
      <c r="AJ25" s="112"/>
      <c r="AK25" s="113"/>
      <c r="AL25" s="113"/>
      <c r="AM25" s="113"/>
      <c r="AN25" s="113"/>
      <c r="AO25" s="113"/>
      <c r="AP25" s="113"/>
      <c r="AQ25" s="113"/>
      <c r="AR25" s="113"/>
      <c r="AS25" s="113"/>
      <c r="AT25" s="113"/>
      <c r="AU25" s="113"/>
      <c r="AV25" s="113"/>
      <c r="AW25" s="113"/>
      <c r="AX25" s="113"/>
      <c r="AY25" s="113"/>
      <c r="AZ25" s="113"/>
      <c r="BA25" s="114"/>
    </row>
    <row r="26" spans="1:53">
      <c r="A26" s="105"/>
      <c r="D26" s="104"/>
      <c r="E26" s="104"/>
      <c r="F26" s="104"/>
      <c r="G26" s="104"/>
      <c r="H26" s="104"/>
      <c r="I26" s="104"/>
      <c r="J26" s="104"/>
      <c r="K26" s="104"/>
      <c r="L26" s="104"/>
      <c r="M26" s="104"/>
      <c r="N26" s="104"/>
      <c r="O26" s="104"/>
      <c r="P26" s="104"/>
      <c r="Q26" s="104"/>
      <c r="R26" s="104"/>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row>
    <row r="27" spans="1:53">
      <c r="A27" s="105"/>
      <c r="B27" s="105" t="s">
        <v>137</v>
      </c>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row>
    <row r="28" spans="1:53">
      <c r="A28" s="105"/>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row>
    <row r="29" spans="1:53">
      <c r="A29" s="105"/>
      <c r="D29" s="1004" t="s">
        <v>134</v>
      </c>
      <c r="E29" s="1005"/>
      <c r="F29" s="1005"/>
      <c r="G29" s="1005"/>
      <c r="H29" s="1005"/>
      <c r="I29" s="1005"/>
      <c r="J29" s="1005"/>
      <c r="K29" s="1005"/>
      <c r="L29" s="1005"/>
      <c r="M29" s="1005"/>
      <c r="N29" s="1005"/>
      <c r="O29" s="1005"/>
      <c r="P29" s="1005"/>
      <c r="Q29" s="1005"/>
      <c r="R29" s="1006"/>
      <c r="S29" s="1004" t="s">
        <v>322</v>
      </c>
      <c r="T29" s="1005"/>
      <c r="U29" s="1005"/>
      <c r="V29" s="1005"/>
      <c r="W29" s="1005"/>
      <c r="X29" s="1005"/>
      <c r="Y29" s="1005"/>
      <c r="Z29" s="1005"/>
      <c r="AA29" s="1005"/>
      <c r="AB29" s="1005"/>
      <c r="AC29" s="1005"/>
      <c r="AD29" s="1005"/>
      <c r="AE29" s="1005"/>
      <c r="AF29" s="1005"/>
      <c r="AG29" s="1005"/>
      <c r="AH29" s="1005"/>
      <c r="AI29" s="1006"/>
      <c r="AJ29" s="1004" t="s">
        <v>135</v>
      </c>
      <c r="AK29" s="1005"/>
      <c r="AL29" s="1005"/>
      <c r="AM29" s="1005"/>
      <c r="AN29" s="1005"/>
      <c r="AO29" s="1005"/>
      <c r="AP29" s="1005"/>
      <c r="AQ29" s="1005"/>
      <c r="AR29" s="1005"/>
      <c r="AS29" s="1005"/>
      <c r="AT29" s="1005"/>
      <c r="AU29" s="1005"/>
      <c r="AV29" s="1005"/>
      <c r="AW29" s="1005"/>
      <c r="AX29" s="1005"/>
      <c r="AY29" s="1005"/>
      <c r="AZ29" s="1005"/>
      <c r="BA29" s="1006"/>
    </row>
    <row r="30" spans="1:53">
      <c r="A30" s="105"/>
      <c r="B30" s="105"/>
      <c r="C30" s="105"/>
      <c r="D30" s="107"/>
      <c r="E30" s="108"/>
      <c r="F30" s="108"/>
      <c r="G30" s="108"/>
      <c r="H30" s="108"/>
      <c r="I30" s="108"/>
      <c r="J30" s="108"/>
      <c r="K30" s="108"/>
      <c r="L30" s="108"/>
      <c r="M30" s="108"/>
      <c r="N30" s="108"/>
      <c r="O30" s="108"/>
      <c r="P30" s="108"/>
      <c r="Q30" s="108"/>
      <c r="R30" s="109"/>
      <c r="S30" s="107"/>
      <c r="T30" s="108"/>
      <c r="U30" s="108"/>
      <c r="V30" s="108"/>
      <c r="W30" s="108"/>
      <c r="X30" s="108"/>
      <c r="Y30" s="108"/>
      <c r="Z30" s="108"/>
      <c r="AA30" s="108"/>
      <c r="AB30" s="108"/>
      <c r="AC30" s="108"/>
      <c r="AD30" s="108"/>
      <c r="AE30" s="108"/>
      <c r="AF30" s="108"/>
      <c r="AG30" s="108"/>
      <c r="AH30" s="108"/>
      <c r="AI30" s="109"/>
      <c r="AJ30" s="107"/>
      <c r="AK30" s="108"/>
      <c r="AL30" s="108"/>
      <c r="AM30" s="108"/>
      <c r="AN30" s="108"/>
      <c r="AO30" s="108"/>
      <c r="AP30" s="108"/>
      <c r="AQ30" s="108"/>
      <c r="AR30" s="108"/>
      <c r="AS30" s="108"/>
      <c r="AT30" s="108"/>
      <c r="AU30" s="108"/>
      <c r="AV30" s="108"/>
      <c r="AW30" s="108"/>
      <c r="AX30" s="108"/>
      <c r="AY30" s="108"/>
      <c r="AZ30" s="108"/>
      <c r="BA30" s="109"/>
    </row>
    <row r="31" spans="1:53">
      <c r="A31" s="105"/>
      <c r="B31" s="105"/>
      <c r="C31" s="105"/>
      <c r="D31" s="1007" t="s">
        <v>324</v>
      </c>
      <c r="E31" s="1008"/>
      <c r="F31" s="1008"/>
      <c r="G31" s="1008"/>
      <c r="H31" s="1008"/>
      <c r="I31" s="1008"/>
      <c r="J31" s="1008"/>
      <c r="K31" s="1008"/>
      <c r="L31" s="1008"/>
      <c r="M31" s="1008"/>
      <c r="N31" s="1008"/>
      <c r="O31" s="1008"/>
      <c r="P31" s="1008"/>
      <c r="Q31" s="1008"/>
      <c r="R31" s="1009"/>
      <c r="S31" s="1010">
        <f>'別紙3-1「実績調書」 統合'!E9</f>
        <v>0</v>
      </c>
      <c r="T31" s="1011"/>
      <c r="U31" s="1011"/>
      <c r="V31" s="1011"/>
      <c r="W31" s="1011"/>
      <c r="X31" s="1011"/>
      <c r="Y31" s="1011"/>
      <c r="Z31" s="1011"/>
      <c r="AA31" s="1011"/>
      <c r="AB31" s="1011"/>
      <c r="AC31" s="1011"/>
      <c r="AD31" s="1011"/>
      <c r="AE31" s="1011"/>
      <c r="AF31" s="1011"/>
      <c r="AG31" s="1011"/>
      <c r="AH31" s="1011"/>
      <c r="AI31" s="1012"/>
      <c r="AJ31" s="110"/>
      <c r="AK31" s="105"/>
      <c r="AL31" s="105"/>
      <c r="AM31" s="105"/>
      <c r="AN31" s="105"/>
      <c r="AO31" s="105"/>
      <c r="AP31" s="105"/>
      <c r="AQ31" s="105"/>
      <c r="AR31" s="105"/>
      <c r="AS31" s="105"/>
      <c r="AT31" s="105"/>
      <c r="AU31" s="105"/>
      <c r="AV31" s="105"/>
      <c r="AW31" s="105"/>
      <c r="AX31" s="105"/>
      <c r="AY31" s="105"/>
      <c r="AZ31" s="105"/>
      <c r="BA31" s="111"/>
    </row>
    <row r="32" spans="1:53">
      <c r="A32" s="105"/>
      <c r="B32" s="105"/>
      <c r="C32" s="105"/>
      <c r="D32" s="110"/>
      <c r="E32" s="105"/>
      <c r="F32" s="105"/>
      <c r="G32" s="105"/>
      <c r="H32" s="105"/>
      <c r="I32" s="105"/>
      <c r="J32" s="105"/>
      <c r="K32" s="105"/>
      <c r="L32" s="105"/>
      <c r="M32" s="105"/>
      <c r="N32" s="105"/>
      <c r="O32" s="105"/>
      <c r="P32" s="105"/>
      <c r="Q32" s="105"/>
      <c r="R32" s="111"/>
      <c r="S32" s="110"/>
      <c r="T32" s="105"/>
      <c r="U32" s="105"/>
      <c r="V32" s="105"/>
      <c r="W32" s="105"/>
      <c r="X32" s="105"/>
      <c r="Y32" s="105"/>
      <c r="Z32" s="105"/>
      <c r="AA32" s="105"/>
      <c r="AB32" s="105"/>
      <c r="AC32" s="105"/>
      <c r="AD32" s="105"/>
      <c r="AE32" s="105"/>
      <c r="AF32" s="105"/>
      <c r="AG32" s="105"/>
      <c r="AH32" s="105"/>
      <c r="AI32" s="111"/>
      <c r="AJ32" s="110"/>
      <c r="AK32" s="105"/>
      <c r="AL32" s="105"/>
      <c r="AM32" s="105"/>
      <c r="AN32" s="105"/>
      <c r="AO32" s="105"/>
      <c r="AP32" s="105"/>
      <c r="AQ32" s="105"/>
      <c r="AR32" s="105"/>
      <c r="AS32" s="105"/>
      <c r="AT32" s="105"/>
      <c r="AU32" s="105"/>
      <c r="AV32" s="105"/>
      <c r="AW32" s="105"/>
      <c r="AX32" s="105"/>
      <c r="AY32" s="105"/>
      <c r="AZ32" s="105"/>
      <c r="BA32" s="111"/>
    </row>
    <row r="33" spans="1:53">
      <c r="A33" s="105"/>
      <c r="B33" s="105"/>
      <c r="C33" s="105"/>
      <c r="D33" s="110"/>
      <c r="E33" s="105"/>
      <c r="F33" s="105"/>
      <c r="G33" s="105"/>
      <c r="H33" s="105"/>
      <c r="I33" s="105"/>
      <c r="J33" s="105"/>
      <c r="K33" s="105"/>
      <c r="L33" s="105"/>
      <c r="M33" s="105"/>
      <c r="N33" s="105"/>
      <c r="O33" s="105"/>
      <c r="P33" s="105"/>
      <c r="Q33" s="105"/>
      <c r="R33" s="111"/>
      <c r="S33" s="110"/>
      <c r="T33" s="105"/>
      <c r="U33" s="105"/>
      <c r="V33" s="105"/>
      <c r="W33" s="105"/>
      <c r="X33" s="105"/>
      <c r="Y33" s="105"/>
      <c r="Z33" s="105"/>
      <c r="AA33" s="105"/>
      <c r="AB33" s="105"/>
      <c r="AC33" s="105"/>
      <c r="AD33" s="105"/>
      <c r="AE33" s="105"/>
      <c r="AF33" s="105"/>
      <c r="AG33" s="105"/>
      <c r="AH33" s="105"/>
      <c r="AI33" s="111"/>
      <c r="AJ33" s="110"/>
      <c r="AK33" s="105"/>
      <c r="AL33" s="105"/>
      <c r="AM33" s="105"/>
      <c r="AN33" s="105"/>
      <c r="AO33" s="105"/>
      <c r="AP33" s="105"/>
      <c r="AQ33" s="105"/>
      <c r="AR33" s="105"/>
      <c r="AS33" s="105"/>
      <c r="AT33" s="105"/>
      <c r="AU33" s="105"/>
      <c r="AV33" s="105"/>
      <c r="AW33" s="105"/>
      <c r="AX33" s="105"/>
      <c r="AY33" s="105"/>
      <c r="AZ33" s="105"/>
      <c r="BA33" s="111"/>
    </row>
    <row r="34" spans="1:53">
      <c r="A34" s="105"/>
      <c r="B34" s="105"/>
      <c r="C34" s="105"/>
      <c r="D34" s="110"/>
      <c r="E34" s="105"/>
      <c r="F34" s="105"/>
      <c r="G34" s="105"/>
      <c r="H34" s="105"/>
      <c r="I34" s="105"/>
      <c r="J34" s="105"/>
      <c r="K34" s="105"/>
      <c r="L34" s="105"/>
      <c r="M34" s="105"/>
      <c r="N34" s="105"/>
      <c r="O34" s="105"/>
      <c r="P34" s="105"/>
      <c r="Q34" s="105"/>
      <c r="R34" s="111"/>
      <c r="S34" s="110"/>
      <c r="T34" s="105"/>
      <c r="U34" s="105"/>
      <c r="V34" s="105"/>
      <c r="W34" s="105"/>
      <c r="X34" s="105"/>
      <c r="Y34" s="105"/>
      <c r="Z34" s="105"/>
      <c r="AA34" s="105"/>
      <c r="AB34" s="105"/>
      <c r="AC34" s="105"/>
      <c r="AD34" s="105"/>
      <c r="AE34" s="105"/>
      <c r="AF34" s="105"/>
      <c r="AG34" s="105"/>
      <c r="AH34" s="105"/>
      <c r="AI34" s="111"/>
      <c r="AJ34" s="110"/>
      <c r="AK34" s="105"/>
      <c r="AL34" s="105"/>
      <c r="AM34" s="105"/>
      <c r="AN34" s="105"/>
      <c r="AO34" s="105"/>
      <c r="AP34" s="105"/>
      <c r="AQ34" s="105"/>
      <c r="AR34" s="105"/>
      <c r="AS34" s="105"/>
      <c r="AT34" s="105"/>
      <c r="AU34" s="105"/>
      <c r="AV34" s="105"/>
      <c r="AW34" s="105"/>
      <c r="AX34" s="105"/>
      <c r="AY34" s="105"/>
      <c r="AZ34" s="105"/>
      <c r="BA34" s="111"/>
    </row>
    <row r="35" spans="1:53">
      <c r="A35" s="105"/>
      <c r="B35" s="105"/>
      <c r="C35" s="105"/>
      <c r="D35" s="110"/>
      <c r="E35" s="105"/>
      <c r="F35" s="105"/>
      <c r="G35" s="105"/>
      <c r="H35" s="105"/>
      <c r="I35" s="105"/>
      <c r="J35" s="105"/>
      <c r="K35" s="105"/>
      <c r="L35" s="105"/>
      <c r="M35" s="105"/>
      <c r="N35" s="105"/>
      <c r="O35" s="105"/>
      <c r="P35" s="105"/>
      <c r="Q35" s="105"/>
      <c r="R35" s="111"/>
      <c r="S35" s="110"/>
      <c r="T35" s="105"/>
      <c r="U35" s="105"/>
      <c r="V35" s="105"/>
      <c r="W35" s="105"/>
      <c r="X35" s="105"/>
      <c r="Y35" s="105"/>
      <c r="Z35" s="105"/>
      <c r="AA35" s="105"/>
      <c r="AB35" s="105"/>
      <c r="AC35" s="105"/>
      <c r="AD35" s="105"/>
      <c r="AE35" s="105"/>
      <c r="AF35" s="105"/>
      <c r="AG35" s="105"/>
      <c r="AH35" s="105"/>
      <c r="AI35" s="111"/>
      <c r="AJ35" s="110"/>
      <c r="AK35" s="105"/>
      <c r="AL35" s="105"/>
      <c r="AM35" s="105"/>
      <c r="AN35" s="105"/>
      <c r="AO35" s="105"/>
      <c r="AP35" s="105"/>
      <c r="AQ35" s="105"/>
      <c r="AR35" s="105"/>
      <c r="AS35" s="105"/>
      <c r="AT35" s="105"/>
      <c r="AU35" s="105"/>
      <c r="AV35" s="105"/>
      <c r="AW35" s="105"/>
      <c r="AX35" s="105"/>
      <c r="AY35" s="105"/>
      <c r="AZ35" s="105"/>
      <c r="BA35" s="111"/>
    </row>
    <row r="36" spans="1:53">
      <c r="A36" s="105"/>
      <c r="B36" s="105"/>
      <c r="C36" s="105"/>
      <c r="D36" s="110"/>
      <c r="E36" s="105"/>
      <c r="F36" s="105"/>
      <c r="G36" s="105"/>
      <c r="H36" s="105"/>
      <c r="I36" s="105"/>
      <c r="J36" s="105"/>
      <c r="K36" s="105"/>
      <c r="L36" s="105"/>
      <c r="M36" s="105"/>
      <c r="N36" s="105"/>
      <c r="O36" s="105"/>
      <c r="P36" s="105"/>
      <c r="Q36" s="105"/>
      <c r="R36" s="111"/>
      <c r="S36" s="110"/>
      <c r="T36" s="105"/>
      <c r="U36" s="105"/>
      <c r="V36" s="105"/>
      <c r="W36" s="105"/>
      <c r="X36" s="105"/>
      <c r="Y36" s="105"/>
      <c r="Z36" s="105"/>
      <c r="AA36" s="105"/>
      <c r="AB36" s="105"/>
      <c r="AC36" s="105"/>
      <c r="AD36" s="105"/>
      <c r="AE36" s="105"/>
      <c r="AF36" s="105"/>
      <c r="AG36" s="105"/>
      <c r="AH36" s="105"/>
      <c r="AI36" s="111"/>
      <c r="AJ36" s="110"/>
      <c r="AK36" s="105"/>
      <c r="AL36" s="105"/>
      <c r="AM36" s="105"/>
      <c r="AN36" s="105"/>
      <c r="AO36" s="105"/>
      <c r="AP36" s="105"/>
      <c r="AQ36" s="105"/>
      <c r="AR36" s="105"/>
      <c r="AS36" s="105"/>
      <c r="AT36" s="105"/>
      <c r="AU36" s="105"/>
      <c r="AV36" s="105"/>
      <c r="AW36" s="105"/>
      <c r="AX36" s="105"/>
      <c r="AY36" s="105"/>
      <c r="AZ36" s="105"/>
      <c r="BA36" s="111"/>
    </row>
    <row r="37" spans="1:53">
      <c r="A37" s="105"/>
      <c r="B37" s="105"/>
      <c r="C37" s="105"/>
      <c r="D37" s="1007" t="s">
        <v>323</v>
      </c>
      <c r="E37" s="1008"/>
      <c r="F37" s="1008"/>
      <c r="G37" s="1008"/>
      <c r="H37" s="1008"/>
      <c r="I37" s="1008"/>
      <c r="J37" s="1008"/>
      <c r="K37" s="1008"/>
      <c r="L37" s="1008"/>
      <c r="M37" s="1008"/>
      <c r="N37" s="1008"/>
      <c r="O37" s="1008"/>
      <c r="P37" s="1008"/>
      <c r="Q37" s="1008"/>
      <c r="R37" s="1009"/>
      <c r="S37" s="1010">
        <f>'別紙3-1「実績調書」 統合'!E10</f>
        <v>640000</v>
      </c>
      <c r="T37" s="1011"/>
      <c r="U37" s="1011"/>
      <c r="V37" s="1011"/>
      <c r="W37" s="1011"/>
      <c r="X37" s="1011"/>
      <c r="Y37" s="1011"/>
      <c r="Z37" s="1011"/>
      <c r="AA37" s="1011"/>
      <c r="AB37" s="1011"/>
      <c r="AC37" s="1011"/>
      <c r="AD37" s="1011"/>
      <c r="AE37" s="1011"/>
      <c r="AF37" s="1011"/>
      <c r="AG37" s="1011"/>
      <c r="AH37" s="1011"/>
      <c r="AI37" s="1012"/>
      <c r="AJ37" s="110"/>
      <c r="AK37" s="105"/>
      <c r="AL37" s="105"/>
      <c r="AM37" s="105"/>
      <c r="AN37" s="105"/>
      <c r="AO37" s="105"/>
      <c r="AP37" s="105"/>
      <c r="AQ37" s="105"/>
      <c r="AR37" s="105"/>
      <c r="AS37" s="105"/>
      <c r="AT37" s="105"/>
      <c r="AU37" s="105"/>
      <c r="AV37" s="105"/>
      <c r="AW37" s="105"/>
      <c r="AX37" s="105"/>
      <c r="AY37" s="105"/>
      <c r="AZ37" s="105"/>
      <c r="BA37" s="111"/>
    </row>
    <row r="38" spans="1:53">
      <c r="A38" s="105"/>
      <c r="B38" s="105"/>
      <c r="C38" s="105"/>
      <c r="D38" s="110"/>
      <c r="E38" s="105"/>
      <c r="F38" s="105"/>
      <c r="G38" s="105"/>
      <c r="H38" s="105"/>
      <c r="I38" s="105"/>
      <c r="J38" s="105"/>
      <c r="K38" s="105"/>
      <c r="L38" s="105"/>
      <c r="M38" s="105"/>
      <c r="N38" s="105"/>
      <c r="O38" s="105"/>
      <c r="P38" s="105"/>
      <c r="Q38" s="105"/>
      <c r="R38" s="111"/>
      <c r="S38" s="110"/>
      <c r="T38" s="105"/>
      <c r="U38" s="105"/>
      <c r="V38" s="105"/>
      <c r="W38" s="105"/>
      <c r="X38" s="105"/>
      <c r="Y38" s="105"/>
      <c r="Z38" s="105"/>
      <c r="AA38" s="105"/>
      <c r="AB38" s="105"/>
      <c r="AC38" s="105"/>
      <c r="AD38" s="105"/>
      <c r="AE38" s="105"/>
      <c r="AF38" s="105"/>
      <c r="AG38" s="105"/>
      <c r="AH38" s="105"/>
      <c r="AI38" s="111"/>
      <c r="AJ38" s="110"/>
      <c r="AK38" s="105"/>
      <c r="AL38" s="105"/>
      <c r="AM38" s="105"/>
      <c r="AN38" s="105"/>
      <c r="AO38" s="105"/>
      <c r="AP38" s="105"/>
      <c r="AQ38" s="105"/>
      <c r="AR38" s="105"/>
      <c r="AS38" s="105"/>
      <c r="AT38" s="105"/>
      <c r="AU38" s="105"/>
      <c r="AV38" s="105"/>
      <c r="AW38" s="105"/>
      <c r="AX38" s="105"/>
      <c r="AY38" s="105"/>
      <c r="AZ38" s="105"/>
      <c r="BA38" s="111"/>
    </row>
    <row r="39" spans="1:53">
      <c r="A39" s="105"/>
      <c r="B39" s="105"/>
      <c r="C39" s="105"/>
      <c r="D39" s="110"/>
      <c r="E39" s="105"/>
      <c r="F39" s="105"/>
      <c r="G39" s="105"/>
      <c r="H39" s="105"/>
      <c r="I39" s="105"/>
      <c r="J39" s="105"/>
      <c r="K39" s="105"/>
      <c r="L39" s="105"/>
      <c r="M39" s="105"/>
      <c r="N39" s="105"/>
      <c r="O39" s="105"/>
      <c r="P39" s="105"/>
      <c r="Q39" s="105"/>
      <c r="R39" s="111"/>
      <c r="S39" s="110"/>
      <c r="T39" s="105"/>
      <c r="U39" s="105"/>
      <c r="V39" s="105"/>
      <c r="W39" s="105"/>
      <c r="X39" s="105"/>
      <c r="Y39" s="105"/>
      <c r="Z39" s="105"/>
      <c r="AA39" s="105"/>
      <c r="AB39" s="105"/>
      <c r="AC39" s="105"/>
      <c r="AD39" s="105"/>
      <c r="AE39" s="105"/>
      <c r="AF39" s="105"/>
      <c r="AG39" s="105"/>
      <c r="AH39" s="105"/>
      <c r="AI39" s="111"/>
      <c r="AJ39" s="110"/>
      <c r="AK39" s="105"/>
      <c r="AL39" s="105"/>
      <c r="AM39" s="105"/>
      <c r="AN39" s="105"/>
      <c r="AO39" s="105"/>
      <c r="AP39" s="105"/>
      <c r="AQ39" s="105"/>
      <c r="AR39" s="105"/>
      <c r="AS39" s="105"/>
      <c r="AT39" s="105"/>
      <c r="AU39" s="105"/>
      <c r="AV39" s="105"/>
      <c r="AW39" s="105"/>
      <c r="AX39" s="105"/>
      <c r="AY39" s="105"/>
      <c r="AZ39" s="105"/>
      <c r="BA39" s="111"/>
    </row>
    <row r="40" spans="1:53">
      <c r="A40" s="105"/>
      <c r="B40" s="105"/>
      <c r="C40" s="105"/>
      <c r="D40" s="110"/>
      <c r="E40" s="105"/>
      <c r="F40" s="105"/>
      <c r="G40" s="105"/>
      <c r="H40" s="105"/>
      <c r="I40" s="105"/>
      <c r="J40" s="105"/>
      <c r="K40" s="105"/>
      <c r="L40" s="105"/>
      <c r="M40" s="105"/>
      <c r="N40" s="105"/>
      <c r="O40" s="105"/>
      <c r="P40" s="105"/>
      <c r="Q40" s="105"/>
      <c r="R40" s="111"/>
      <c r="S40" s="110"/>
      <c r="T40" s="105"/>
      <c r="U40" s="105"/>
      <c r="V40" s="105"/>
      <c r="W40" s="105"/>
      <c r="X40" s="105"/>
      <c r="Y40" s="105"/>
      <c r="Z40" s="105"/>
      <c r="AA40" s="105"/>
      <c r="AB40" s="105"/>
      <c r="AC40" s="105"/>
      <c r="AD40" s="105"/>
      <c r="AE40" s="105"/>
      <c r="AF40" s="105"/>
      <c r="AG40" s="105"/>
      <c r="AH40" s="105"/>
      <c r="AI40" s="111"/>
      <c r="AJ40" s="110"/>
      <c r="AK40" s="105"/>
      <c r="AL40" s="105"/>
      <c r="AM40" s="105"/>
      <c r="AN40" s="105"/>
      <c r="AO40" s="105"/>
      <c r="AP40" s="105"/>
      <c r="AQ40" s="105"/>
      <c r="AR40" s="105"/>
      <c r="AS40" s="105"/>
      <c r="AT40" s="105"/>
      <c r="AU40" s="105"/>
      <c r="AV40" s="105"/>
      <c r="AW40" s="105"/>
      <c r="AX40" s="105"/>
      <c r="AY40" s="105"/>
      <c r="AZ40" s="105"/>
      <c r="BA40" s="111"/>
    </row>
    <row r="41" spans="1:53">
      <c r="A41" s="105"/>
      <c r="B41" s="105"/>
      <c r="C41" s="105"/>
      <c r="D41" s="110"/>
      <c r="E41" s="105"/>
      <c r="F41" s="105"/>
      <c r="G41" s="105"/>
      <c r="H41" s="105"/>
      <c r="I41" s="105"/>
      <c r="J41" s="105"/>
      <c r="K41" s="105"/>
      <c r="L41" s="105"/>
      <c r="M41" s="105"/>
      <c r="N41" s="105"/>
      <c r="O41" s="105"/>
      <c r="P41" s="105"/>
      <c r="Q41" s="105"/>
      <c r="R41" s="111"/>
      <c r="S41" s="110"/>
      <c r="T41" s="105"/>
      <c r="U41" s="105"/>
      <c r="V41" s="105"/>
      <c r="W41" s="105"/>
      <c r="X41" s="105"/>
      <c r="Y41" s="105"/>
      <c r="Z41" s="105"/>
      <c r="AA41" s="105"/>
      <c r="AB41" s="105"/>
      <c r="AC41" s="105"/>
      <c r="AD41" s="105"/>
      <c r="AE41" s="105"/>
      <c r="AF41" s="105"/>
      <c r="AG41" s="105"/>
      <c r="AH41" s="105"/>
      <c r="AI41" s="111"/>
      <c r="AJ41" s="110"/>
      <c r="AK41" s="105"/>
      <c r="AL41" s="105"/>
      <c r="AM41" s="105"/>
      <c r="AN41" s="105"/>
      <c r="AO41" s="105"/>
      <c r="AP41" s="105"/>
      <c r="AQ41" s="105"/>
      <c r="AR41" s="105"/>
      <c r="AS41" s="105"/>
      <c r="AT41" s="105"/>
      <c r="AU41" s="105"/>
      <c r="AV41" s="105"/>
      <c r="AW41" s="105"/>
      <c r="AX41" s="105"/>
      <c r="AY41" s="105"/>
      <c r="AZ41" s="105"/>
      <c r="BA41" s="111"/>
    </row>
    <row r="42" spans="1:53">
      <c r="A42" s="105"/>
      <c r="B42" s="105"/>
      <c r="C42" s="105"/>
      <c r="D42" s="110"/>
      <c r="E42" s="105"/>
      <c r="F42" s="105"/>
      <c r="G42" s="105"/>
      <c r="H42" s="105"/>
      <c r="I42" s="105"/>
      <c r="J42" s="105"/>
      <c r="K42" s="105"/>
      <c r="L42" s="105"/>
      <c r="M42" s="105"/>
      <c r="N42" s="105"/>
      <c r="O42" s="105"/>
      <c r="P42" s="105"/>
      <c r="Q42" s="105"/>
      <c r="R42" s="111"/>
      <c r="S42" s="110"/>
      <c r="T42" s="105"/>
      <c r="U42" s="105"/>
      <c r="V42" s="105"/>
      <c r="W42" s="105"/>
      <c r="X42" s="105"/>
      <c r="Y42" s="105"/>
      <c r="Z42" s="105"/>
      <c r="AA42" s="105"/>
      <c r="AB42" s="105"/>
      <c r="AC42" s="105"/>
      <c r="AD42" s="105"/>
      <c r="AE42" s="105"/>
      <c r="AF42" s="105"/>
      <c r="AG42" s="105"/>
      <c r="AH42" s="105"/>
      <c r="AI42" s="111"/>
      <c r="AJ42" s="110"/>
      <c r="AK42" s="105"/>
      <c r="AL42" s="105"/>
      <c r="AM42" s="105"/>
      <c r="AN42" s="105"/>
      <c r="AO42" s="105"/>
      <c r="AP42" s="105"/>
      <c r="AQ42" s="105"/>
      <c r="AR42" s="105"/>
      <c r="AS42" s="105"/>
      <c r="AT42" s="105"/>
      <c r="AU42" s="105"/>
      <c r="AV42" s="105"/>
      <c r="AW42" s="105"/>
      <c r="AX42" s="105"/>
      <c r="AY42" s="105"/>
      <c r="AZ42" s="105"/>
      <c r="BA42" s="111"/>
    </row>
    <row r="43" spans="1:53">
      <c r="A43" s="105"/>
      <c r="B43" s="105"/>
      <c r="C43" s="105"/>
      <c r="D43" s="115"/>
      <c r="E43" s="116"/>
      <c r="F43" s="105"/>
      <c r="G43" s="105"/>
      <c r="H43" s="105"/>
      <c r="I43" s="105"/>
      <c r="J43" s="105"/>
      <c r="K43" s="105"/>
      <c r="L43" s="105"/>
      <c r="M43" s="105"/>
      <c r="N43" s="105"/>
      <c r="O43" s="105"/>
      <c r="P43" s="105"/>
      <c r="Q43" s="105"/>
      <c r="R43" s="111"/>
      <c r="S43" s="110"/>
      <c r="T43" s="105"/>
      <c r="U43" s="105"/>
      <c r="V43" s="105"/>
      <c r="W43" s="105"/>
      <c r="X43" s="105"/>
      <c r="Y43" s="105"/>
      <c r="Z43" s="105"/>
      <c r="AA43" s="105"/>
      <c r="AB43" s="105"/>
      <c r="AC43" s="105"/>
      <c r="AD43" s="105"/>
      <c r="AE43" s="105"/>
      <c r="AF43" s="105"/>
      <c r="AG43" s="105"/>
      <c r="AH43" s="105"/>
      <c r="AI43" s="111"/>
      <c r="AJ43" s="110"/>
      <c r="AK43" s="105"/>
      <c r="AL43" s="105"/>
      <c r="AM43" s="105"/>
      <c r="AN43" s="105"/>
      <c r="AO43" s="105"/>
      <c r="AP43" s="105"/>
      <c r="AQ43" s="105"/>
      <c r="AR43" s="105"/>
      <c r="AS43" s="105"/>
      <c r="AT43" s="105"/>
      <c r="AU43" s="105"/>
      <c r="AV43" s="105"/>
      <c r="AW43" s="105"/>
      <c r="AX43" s="105"/>
      <c r="AY43" s="105"/>
      <c r="AZ43" s="105"/>
      <c r="BA43" s="111"/>
    </row>
    <row r="44" spans="1:53">
      <c r="A44" s="105"/>
      <c r="D44" s="1004" t="s">
        <v>136</v>
      </c>
      <c r="E44" s="1005"/>
      <c r="F44" s="1005"/>
      <c r="G44" s="1005"/>
      <c r="H44" s="1005"/>
      <c r="I44" s="1005"/>
      <c r="J44" s="1005"/>
      <c r="K44" s="1005"/>
      <c r="L44" s="1005"/>
      <c r="M44" s="1005"/>
      <c r="N44" s="1005"/>
      <c r="O44" s="1005"/>
      <c r="P44" s="1005"/>
      <c r="Q44" s="1005"/>
      <c r="R44" s="1006"/>
      <c r="S44" s="1013">
        <f>'別紙3-1「実績調書」 統合'!E11</f>
        <v>640000</v>
      </c>
      <c r="T44" s="1014"/>
      <c r="U44" s="1014"/>
      <c r="V44" s="1014"/>
      <c r="W44" s="1014"/>
      <c r="X44" s="1014"/>
      <c r="Y44" s="1014"/>
      <c r="Z44" s="1014"/>
      <c r="AA44" s="1014"/>
      <c r="AB44" s="1014"/>
      <c r="AC44" s="1014"/>
      <c r="AD44" s="1014"/>
      <c r="AE44" s="1014"/>
      <c r="AF44" s="1014"/>
      <c r="AG44" s="1014"/>
      <c r="AH44" s="1014"/>
      <c r="AI44" s="1015"/>
      <c r="AJ44" s="112"/>
      <c r="AK44" s="113"/>
      <c r="AL44" s="113"/>
      <c r="AM44" s="113"/>
      <c r="AN44" s="113"/>
      <c r="AO44" s="113"/>
      <c r="AP44" s="113"/>
      <c r="AQ44" s="113"/>
      <c r="AR44" s="113"/>
      <c r="AS44" s="113"/>
      <c r="AT44" s="113"/>
      <c r="AU44" s="113"/>
      <c r="AV44" s="113"/>
      <c r="AW44" s="113"/>
      <c r="AX44" s="113"/>
      <c r="AY44" s="113"/>
      <c r="AZ44" s="113"/>
      <c r="BA44" s="114"/>
    </row>
    <row r="45" spans="1:53">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row>
    <row r="46" spans="1:53">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row>
    <row r="47" spans="1:53">
      <c r="A47" s="105"/>
      <c r="B47" s="105" t="s">
        <v>138</v>
      </c>
      <c r="C47" s="105" t="s">
        <v>139</v>
      </c>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row>
    <row r="48" spans="1:53">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row>
    <row r="49" spans="1:53">
      <c r="A49" s="105"/>
      <c r="B49" s="105"/>
      <c r="C49" s="117"/>
      <c r="D49" s="117" t="s">
        <v>144</v>
      </c>
      <c r="E49" s="117"/>
      <c r="F49" s="117"/>
      <c r="G49" s="117"/>
      <c r="H49" s="117"/>
      <c r="I49" s="117"/>
      <c r="J49" s="117"/>
      <c r="K49" s="117"/>
      <c r="L49" s="117"/>
      <c r="M49" s="117"/>
      <c r="N49" s="117"/>
      <c r="O49" s="117"/>
      <c r="P49" s="117"/>
      <c r="Q49" s="117"/>
      <c r="R49" s="117"/>
      <c r="S49" s="117"/>
      <c r="T49" s="117"/>
      <c r="U49" s="117"/>
      <c r="V49" s="117"/>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row>
    <row r="50" spans="1:53">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row>
    <row r="51" spans="1:53">
      <c r="A51" s="105"/>
      <c r="B51" s="105"/>
      <c r="C51" s="105"/>
      <c r="D51" s="105"/>
      <c r="E51" s="1003" t="s">
        <v>593</v>
      </c>
      <c r="F51" s="1003"/>
      <c r="G51" s="1003"/>
      <c r="H51" s="1003"/>
      <c r="I51" s="1003"/>
      <c r="J51" s="1003"/>
      <c r="K51" s="1003"/>
      <c r="L51" s="1003"/>
      <c r="M51" s="1003"/>
      <c r="N51" s="1003"/>
      <c r="O51" s="1003"/>
      <c r="P51" s="1003"/>
      <c r="Q51" s="1003"/>
      <c r="R51" s="1003"/>
      <c r="S51" s="1003"/>
      <c r="T51" s="1003"/>
      <c r="U51" s="1003"/>
      <c r="V51" s="1003"/>
      <c r="W51" s="1003"/>
      <c r="X51" s="1003"/>
      <c r="Y51" s="1003"/>
      <c r="Z51" s="1003"/>
      <c r="AA51" s="1003"/>
      <c r="AB51" s="1003"/>
      <c r="AC51" s="1003"/>
      <c r="AD51" s="1003"/>
      <c r="AE51" s="1003"/>
      <c r="AF51" s="1003"/>
      <c r="AG51" s="1003"/>
      <c r="AH51" s="1003"/>
      <c r="AI51" s="1003"/>
      <c r="AJ51" s="105"/>
      <c r="AK51" s="105"/>
      <c r="AL51" s="105"/>
      <c r="AM51" s="105"/>
      <c r="AN51" s="105"/>
      <c r="AO51" s="105"/>
      <c r="AP51" s="105"/>
      <c r="AQ51" s="105"/>
      <c r="AR51" s="105"/>
      <c r="AS51" s="105"/>
      <c r="AT51" s="105"/>
      <c r="AU51" s="105"/>
      <c r="AV51" s="105"/>
      <c r="AW51" s="105"/>
      <c r="AX51" s="105"/>
      <c r="AY51" s="105"/>
      <c r="AZ51" s="105"/>
      <c r="BA51" s="105"/>
    </row>
    <row r="52" spans="1:53">
      <c r="A52" s="105"/>
      <c r="B52" s="105"/>
      <c r="C52" s="105"/>
      <c r="D52" s="105"/>
      <c r="F52" s="105"/>
      <c r="G52" s="105"/>
      <c r="H52" s="105"/>
      <c r="I52" s="105"/>
      <c r="J52" s="105"/>
      <c r="K52" s="105"/>
      <c r="L52" s="105"/>
      <c r="M52" s="105"/>
      <c r="N52" s="105"/>
      <c r="O52" s="105"/>
      <c r="P52" s="105"/>
      <c r="Q52" s="105"/>
      <c r="R52" s="105"/>
      <c r="S52" s="105"/>
      <c r="T52" s="105"/>
      <c r="U52" s="105"/>
      <c r="W52" s="105"/>
      <c r="X52" s="105"/>
      <c r="Y52" s="105"/>
      <c r="Z52" s="105"/>
      <c r="AA52" s="105"/>
      <c r="AB52" s="105"/>
      <c r="AC52" s="105"/>
      <c r="AD52" s="106"/>
      <c r="AE52" s="106"/>
      <c r="AF52" s="106"/>
      <c r="AG52" s="106"/>
      <c r="AH52" s="106"/>
      <c r="AI52" s="106"/>
      <c r="AJ52" s="106"/>
      <c r="AK52" s="106"/>
      <c r="AL52" s="106"/>
      <c r="AM52" s="106"/>
      <c r="AO52" s="106"/>
      <c r="AP52" s="106"/>
      <c r="AQ52" s="106"/>
      <c r="AR52" s="106"/>
      <c r="AS52" s="106"/>
    </row>
    <row r="53" spans="1:53">
      <c r="A53" s="105"/>
      <c r="B53" s="105"/>
      <c r="C53" s="105"/>
      <c r="D53" s="105"/>
      <c r="E53" s="1003" t="s">
        <v>594</v>
      </c>
      <c r="F53" s="1003"/>
      <c r="G53" s="1003"/>
      <c r="H53" s="1003"/>
      <c r="I53" s="1003"/>
      <c r="J53" s="1003"/>
      <c r="K53" s="1003"/>
      <c r="L53" s="1003"/>
      <c r="M53" s="1003"/>
      <c r="N53" s="1003"/>
      <c r="O53" s="1003"/>
      <c r="P53" s="1003"/>
      <c r="Q53" s="1003"/>
      <c r="R53" s="1003"/>
      <c r="S53" s="1003"/>
      <c r="T53" s="1003"/>
      <c r="U53" s="1003"/>
      <c r="V53" s="1003"/>
      <c r="W53" s="1003"/>
      <c r="X53" s="1003"/>
      <c r="Y53" s="1003"/>
      <c r="Z53" s="1003"/>
      <c r="AA53" s="1003"/>
      <c r="AB53" s="1003"/>
      <c r="AC53" s="1003"/>
      <c r="AD53" s="1003"/>
      <c r="AE53" s="1003"/>
      <c r="AF53" s="105"/>
      <c r="AG53" s="105" t="s">
        <v>140</v>
      </c>
      <c r="AH53" s="105"/>
      <c r="AI53" s="105"/>
      <c r="AJ53" s="105"/>
      <c r="AK53" s="105"/>
      <c r="AL53" s="105"/>
      <c r="AM53" s="105"/>
      <c r="AN53" s="105"/>
      <c r="AO53" s="105"/>
      <c r="AP53" s="105"/>
      <c r="AQ53" s="105"/>
      <c r="AR53" s="105"/>
      <c r="AS53" s="105"/>
      <c r="AT53" s="105"/>
      <c r="AU53" s="105"/>
      <c r="AV53" s="105"/>
      <c r="AW53" s="105"/>
      <c r="AX53" s="105"/>
      <c r="AY53" s="105"/>
      <c r="AZ53" s="105"/>
      <c r="BA53" s="105"/>
    </row>
    <row r="54" spans="1:53">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row>
    <row r="55" spans="1:53">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row>
    <row r="56" spans="1:53">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row>
    <row r="57" spans="1:53">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row>
    <row r="58" spans="1:53">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row>
    <row r="59" spans="1:53">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row>
    <row r="60" spans="1:53">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row>
    <row r="61" spans="1:53">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row>
    <row r="62" spans="1:53">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row>
    <row r="63" spans="1:53">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row>
    <row r="64" spans="1:53">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row>
    <row r="65" spans="1:53">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row>
    <row r="66" spans="1:53">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row>
    <row r="67" spans="1:53">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row>
    <row r="68" spans="1:53">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row>
    <row r="69" spans="1:53">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row>
    <row r="70" spans="1:53">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row>
    <row r="71" spans="1:53">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row>
    <row r="72" spans="1:53">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row>
    <row r="73" spans="1:53">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row>
    <row r="74" spans="1:53">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c r="AQ74" s="105"/>
      <c r="AR74" s="105"/>
      <c r="AS74" s="105"/>
      <c r="AT74" s="105"/>
      <c r="AU74" s="105"/>
      <c r="AV74" s="105"/>
      <c r="AW74" s="105"/>
      <c r="AX74" s="105"/>
      <c r="AY74" s="105"/>
      <c r="AZ74" s="105"/>
      <c r="BA74" s="105"/>
    </row>
    <row r="75" spans="1:53">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row>
    <row r="76" spans="1:53">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5"/>
      <c r="AT76" s="105"/>
      <c r="AU76" s="105"/>
      <c r="AV76" s="105"/>
      <c r="AW76" s="105"/>
      <c r="AX76" s="105"/>
      <c r="AY76" s="105"/>
      <c r="AZ76" s="105"/>
      <c r="BA76" s="105"/>
    </row>
    <row r="77" spans="1:53">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row>
    <row r="78" spans="1:53">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row>
    <row r="79" spans="1:53">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c r="AR79" s="105"/>
      <c r="AS79" s="105"/>
      <c r="AT79" s="105"/>
      <c r="AU79" s="105"/>
      <c r="AV79" s="105"/>
      <c r="AW79" s="105"/>
      <c r="AX79" s="105"/>
      <c r="AY79" s="105"/>
      <c r="AZ79" s="105"/>
      <c r="BA79" s="105"/>
    </row>
    <row r="80" spans="1:53">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c r="AR80" s="105"/>
      <c r="AS80" s="105"/>
      <c r="AT80" s="105"/>
      <c r="AU80" s="105"/>
      <c r="AV80" s="105"/>
      <c r="AW80" s="105"/>
      <c r="AX80" s="105"/>
      <c r="AY80" s="105"/>
      <c r="AZ80" s="105"/>
      <c r="BA80" s="105"/>
    </row>
    <row r="81" spans="1:53">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row>
    <row r="82" spans="1:53">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05"/>
      <c r="AP82" s="105"/>
      <c r="AQ82" s="105"/>
      <c r="AR82" s="105"/>
      <c r="AS82" s="105"/>
      <c r="AT82" s="105"/>
      <c r="AU82" s="105"/>
      <c r="AV82" s="105"/>
      <c r="AW82" s="105"/>
      <c r="AX82" s="105"/>
      <c r="AY82" s="105"/>
      <c r="AZ82" s="105"/>
      <c r="BA82" s="105"/>
    </row>
    <row r="83" spans="1:53">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c r="AQ83" s="105"/>
      <c r="AR83" s="105"/>
      <c r="AS83" s="105"/>
      <c r="AT83" s="105"/>
      <c r="AU83" s="105"/>
      <c r="AV83" s="105"/>
      <c r="AW83" s="105"/>
      <c r="AX83" s="105"/>
      <c r="AY83" s="105"/>
      <c r="AZ83" s="105"/>
      <c r="BA83" s="105"/>
    </row>
    <row r="84" spans="1:53">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row>
    <row r="85" spans="1:53">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row>
    <row r="86" spans="1:53">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row>
    <row r="87" spans="1:53">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O87" s="105"/>
      <c r="AP87" s="105"/>
      <c r="AQ87" s="105"/>
      <c r="AR87" s="105"/>
      <c r="AS87" s="105"/>
      <c r="AT87" s="105"/>
      <c r="AU87" s="105"/>
      <c r="AV87" s="105"/>
      <c r="AW87" s="105"/>
      <c r="AX87" s="105"/>
      <c r="AY87" s="105"/>
      <c r="AZ87" s="105"/>
      <c r="BA87" s="105"/>
    </row>
    <row r="88" spans="1:53">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row>
    <row r="89" spans="1:53">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row>
    <row r="90" spans="1:53">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row>
    <row r="91" spans="1:53">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5"/>
      <c r="BA91" s="105"/>
    </row>
    <row r="92" spans="1:53">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5"/>
      <c r="BA92" s="105"/>
    </row>
    <row r="93" spans="1:53">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row>
    <row r="94" spans="1:53">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row>
    <row r="95" spans="1:53">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row>
    <row r="96" spans="1:53">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row>
    <row r="97" spans="1:53">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row>
    <row r="98" spans="1:53">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row>
    <row r="99" spans="1:53">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5"/>
      <c r="BA99" s="105"/>
    </row>
    <row r="100" spans="1:53">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5"/>
      <c r="BA100" s="105"/>
    </row>
    <row r="101" spans="1:53">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row>
    <row r="102" spans="1:53">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row>
    <row r="103" spans="1:53">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row>
    <row r="104" spans="1:53">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row>
    <row r="105" spans="1:53">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row>
    <row r="106" spans="1:53">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row>
    <row r="107" spans="1:53">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row>
    <row r="108" spans="1:53">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row>
    <row r="109" spans="1:53">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row>
    <row r="110" spans="1:53">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row>
    <row r="111" spans="1:53">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row>
    <row r="112" spans="1:53">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row>
    <row r="113" spans="1:53">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row>
    <row r="114" spans="1:53">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row>
    <row r="115" spans="1:53">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row>
    <row r="116" spans="1:53">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105"/>
      <c r="AY116" s="105"/>
      <c r="AZ116" s="105"/>
      <c r="BA116" s="105"/>
    </row>
    <row r="117" spans="1:53">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row>
    <row r="118" spans="1:53">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105"/>
      <c r="AY118" s="105"/>
      <c r="AZ118" s="105"/>
      <c r="BA118" s="105"/>
    </row>
    <row r="119" spans="1:53">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105"/>
      <c r="AY119" s="105"/>
      <c r="AZ119" s="105"/>
      <c r="BA119" s="105"/>
    </row>
    <row r="120" spans="1:53">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row>
    <row r="121" spans="1:53">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105"/>
      <c r="AY121" s="105"/>
      <c r="AZ121" s="105"/>
      <c r="BA121" s="105"/>
    </row>
    <row r="122" spans="1:53">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row>
    <row r="123" spans="1:53">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105"/>
      <c r="AY123" s="105"/>
      <c r="AZ123" s="105"/>
      <c r="BA123" s="105"/>
    </row>
    <row r="124" spans="1:53">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105"/>
      <c r="AY124" s="105"/>
      <c r="AZ124" s="105"/>
      <c r="BA124" s="105"/>
    </row>
    <row r="125" spans="1:53">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105"/>
      <c r="AY125" s="105"/>
      <c r="AZ125" s="105"/>
      <c r="BA125" s="105"/>
    </row>
    <row r="126" spans="1:53">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row>
    <row r="127" spans="1:53">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row>
    <row r="128" spans="1:53">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row>
    <row r="129" spans="1:53">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row>
    <row r="130" spans="1:53">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row>
    <row r="131" spans="1:53">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row>
    <row r="132" spans="1:53">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row>
    <row r="133" spans="1:53">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row>
    <row r="134" spans="1:53">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105"/>
      <c r="AY134" s="105"/>
      <c r="AZ134" s="105"/>
      <c r="BA134" s="105"/>
    </row>
    <row r="135" spans="1:53">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105"/>
      <c r="AY135" s="105"/>
      <c r="AZ135" s="105"/>
      <c r="BA135" s="105"/>
    </row>
    <row r="136" spans="1:53">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row>
    <row r="137" spans="1:53">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row>
    <row r="138" spans="1:53">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row>
    <row r="139" spans="1:53">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row>
    <row r="140" spans="1:53">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row>
    <row r="141" spans="1:53">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row>
    <row r="142" spans="1:53">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row>
    <row r="143" spans="1:53">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row>
    <row r="144" spans="1:53">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row>
    <row r="145" spans="1:53">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row>
    <row r="146" spans="1:53">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row>
    <row r="147" spans="1:53">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row>
  </sheetData>
  <mergeCells count="24">
    <mergeCell ref="D12:R12"/>
    <mergeCell ref="D15:R15"/>
    <mergeCell ref="S12:AI12"/>
    <mergeCell ref="S15:AI15"/>
    <mergeCell ref="S25:AI25"/>
    <mergeCell ref="AL1:BA1"/>
    <mergeCell ref="AL2:BA2"/>
    <mergeCell ref="AL3:BA3"/>
    <mergeCell ref="A5:BA5"/>
    <mergeCell ref="D10:R10"/>
    <mergeCell ref="S10:AI10"/>
    <mergeCell ref="AJ10:BA10"/>
    <mergeCell ref="E53:AE53"/>
    <mergeCell ref="D25:R25"/>
    <mergeCell ref="D29:R29"/>
    <mergeCell ref="S29:AI29"/>
    <mergeCell ref="AJ29:BA29"/>
    <mergeCell ref="D44:R44"/>
    <mergeCell ref="E51:AI51"/>
    <mergeCell ref="D31:R31"/>
    <mergeCell ref="D37:R37"/>
    <mergeCell ref="S31:AI31"/>
    <mergeCell ref="S37:AI37"/>
    <mergeCell ref="S44:AI44"/>
  </mergeCells>
  <phoneticPr fontId="6"/>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11</vt:i4>
      </vt:variant>
    </vt:vector>
  </HeadingPairs>
  <TitlesOfParts>
    <vt:vector size="26" baseType="lpstr">
      <vt:lpstr>別紙1-3「ＩＣＴ活用による業務改善計画書」 (2)</vt:lpstr>
      <vt:lpstr>実績報告一覧</vt:lpstr>
      <vt:lpstr>様式第３号</vt:lpstr>
      <vt:lpstr>別紙3-1「実績調書」 統合</vt:lpstr>
      <vt:lpstr>別紙3-1-1「ロボット実績調書」</vt:lpstr>
      <vt:lpstr>別紙3-１-２①「ロボット実績内訳書」</vt:lpstr>
      <vt:lpstr>別紙3-1-2②「ロボット実績内訳書」</vt:lpstr>
      <vt:lpstr>別紙3-1-3①「ロボット実績報告書」</vt:lpstr>
      <vt:lpstr>別紙3-1-3②「ロボット実績報告書」</vt:lpstr>
      <vt:lpstr>別紙3-2-1「デジタル実績調書」</vt:lpstr>
      <vt:lpstr>別紙3-2-2①「デジタル実績内訳書」</vt:lpstr>
      <vt:lpstr>別紙3-2-2②「デジタル事業報告書」</vt:lpstr>
      <vt:lpstr>別紙3-2-3①「デジタル実績報告書」</vt:lpstr>
      <vt:lpstr>別紙3-2-3②「デジタル経費報告書」</vt:lpstr>
      <vt:lpstr>別紙３-３決算書抄本 </vt:lpstr>
      <vt:lpstr>'別紙1-3「ＩＣＴ活用による業務改善計画書」 (2)'!Print_Area</vt:lpstr>
      <vt:lpstr>'別紙3-1「実績調書」 統合'!Print_Area</vt:lpstr>
      <vt:lpstr>'別紙3-1-1「ロボット実績調書」'!Print_Area</vt:lpstr>
      <vt:lpstr>'別紙3-１-２①「ロボット実績内訳書」'!Print_Area</vt:lpstr>
      <vt:lpstr>'別紙3-1-3①「ロボット実績報告書」'!Print_Area</vt:lpstr>
      <vt:lpstr>'別紙3-2-1「デジタル実績調書」'!Print_Area</vt:lpstr>
      <vt:lpstr>'別紙3-2-2①「デジタル実績内訳書」'!Print_Area</vt:lpstr>
      <vt:lpstr>'別紙3-2-2②「デジタル事業報告書」'!Print_Area</vt:lpstr>
      <vt:lpstr>'別紙3-2-3①「デジタル実績報告書」'!Print_Area</vt:lpstr>
      <vt:lpstr>'別紙３-３決算書抄本 '!Print_Area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靖弘 川島</cp:lastModifiedBy>
  <cp:lastPrinted>2026-04-06T05:46:37Z</cp:lastPrinted>
  <dcterms:created xsi:type="dcterms:W3CDTF">1997-01-08T22:48:59Z</dcterms:created>
  <dcterms:modified xsi:type="dcterms:W3CDTF">2026-04-08T17:28:24Z</dcterms:modified>
</cp:coreProperties>
</file>